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175" tabRatio="786" firstSheet="1" activeTab="2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6a" sheetId="5" r:id="rId5"/>
  </sheets>
  <definedNames>
    <definedName name="_xlnm.Print_Area" localSheetId="3">'TOTAL-2'!$A$1:$I$34</definedName>
    <definedName name="_xlnm.Print_Area" localSheetId="4">'w16a'!$G$1:$O$34</definedName>
  </definedNames>
  <calcPr fullCalcOnLoad="1"/>
</workbook>
</file>

<file path=xl/sharedStrings.xml><?xml version="1.0" encoding="utf-8"?>
<sst xmlns="http://schemas.openxmlformats.org/spreadsheetml/2006/main" count="732" uniqueCount="189">
  <si>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</si>
  <si>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</si>
  <si>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</si>
  <si>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</si>
  <si>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</si>
  <si>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</si>
  <si>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</si>
  <si>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</si>
  <si>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</si>
  <si>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</si>
  <si>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</si>
  <si>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</si>
  <si>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</si>
  <si>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</si>
  <si>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</si>
  <si>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</si>
  <si>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</si>
  <si>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</si>
  <si>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</si>
  <si>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</si>
  <si>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</si>
  <si>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</si>
  <si>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</si>
  <si>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</si>
  <si>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</si>
  <si>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</si>
  <si>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</si>
  <si>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</si>
  <si>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</si>
  <si>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</si>
  <si>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</si>
  <si>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</si>
  <si>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</si>
  <si>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</si>
  <si>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</si>
  <si>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</si>
  <si>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</si>
  <si>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</si>
  <si>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</si>
  <si>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</si>
  <si>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</si>
  <si>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</si>
  <si>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</si>
  <si>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</si>
  <si>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</si>
  <si>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</si>
  <si>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</si>
  <si>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</si>
  <si>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</si>
  <si>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55 - 57</t>
  </si>
  <si>
    <t>58 - 60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</si>
  <si>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</si>
  <si>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</si>
  <si>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</si>
  <si>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</si>
  <si>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</si>
  <si>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</si>
  <si>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</si>
  <si>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</si>
  <si>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</si>
  <si>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</si>
  <si>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</si>
  <si>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</si>
  <si>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</si>
  <si>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</si>
  <si>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</si>
  <si>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</si>
  <si>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</si>
  <si>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</si>
  <si>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</si>
  <si>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</si>
  <si>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</si>
  <si>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</si>
  <si>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</si>
  <si>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</si>
  <si>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</si>
  <si>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</si>
  <si>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</si>
  <si>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</si>
  <si>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A.Chae Hom</t>
  </si>
  <si>
    <t>79,81,83</t>
  </si>
  <si>
    <t>55 -57</t>
  </si>
  <si>
    <t>Computed by        Suntanee</t>
  </si>
  <si>
    <t>Checked by          Preecha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</si>
  <si>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</si>
  <si>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</si>
  <si>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</si>
  <si>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</si>
  <si>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</si>
  <si>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</si>
  <si>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</si>
  <si>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</si>
  <si>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</si>
  <si>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</si>
  <si>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</si>
  <si>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</si>
  <si>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</si>
  <si>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</si>
  <si>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</si>
  <si>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</si>
  <si>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</si>
  <si>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</si>
  <si>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</si>
  <si>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</si>
  <si>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</si>
  <si>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</si>
  <si>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</si>
  <si>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40-42</t>
  </si>
  <si>
    <t>44-45</t>
  </si>
  <si>
    <t>52-54</t>
  </si>
  <si>
    <t>55-57</t>
  </si>
  <si>
    <t>58-60</t>
  </si>
  <si>
    <t>67-69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</si>
  <si>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</si>
  <si>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</si>
  <si>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</si>
  <si>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</si>
  <si>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</si>
  <si>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</si>
  <si>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</si>
  <si>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</si>
  <si>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</si>
  <si>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43-45</t>
  </si>
  <si>
    <t>46-48</t>
  </si>
  <si>
    <t>49-51</t>
  </si>
  <si>
    <t>70-72</t>
  </si>
  <si>
    <t>79-81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</si>
  <si>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</si>
  <si>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</si>
  <si>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</si>
  <si>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</si>
  <si>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</si>
  <si>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</si>
  <si>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</si>
  <si>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</si>
  <si>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</si>
  <si>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</si>
  <si>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</si>
  <si>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</si>
  <si>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</si>
  <si>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</si>
  <si>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</si>
  <si>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การคำนวณตะกอน สถานี   W.16A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</si>
  <si>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</si>
  <si>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</si>
  <si>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</si>
  <si>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</si>
  <si>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</si>
  <si>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</si>
  <si>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</si>
  <si>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</si>
  <si>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</si>
  <si>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</si>
  <si>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</si>
  <si>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</si>
  <si>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</si>
  <si>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</si>
  <si>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</si>
  <si>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</si>
  <si>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</si>
  <si>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</si>
  <si>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</si>
  <si>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</si>
  <si>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</si>
  <si>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</si>
  <si>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</si>
  <si>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32-34</t>
  </si>
  <si>
    <t>35-37</t>
  </si>
  <si>
    <t>38-40</t>
  </si>
  <si>
    <t>เดือน ก.ย.ไม่ได้สำรวจตะกอนเนื่องจากน้ำไม่ใหล</t>
  </si>
  <si>
    <t>เดือน ต.ค.ไม่ได้สำรวจตะกอนเนื่องจากน้ำไม่ใหล</t>
  </si>
  <si>
    <t>เดือน พ.ยไม่ได้สำรวจตะกอนเนื่องจากน้ำไม่ใหล</t>
  </si>
  <si>
    <t>เดือน ธ.คไม่ได้สำรวจตะกอนเนื่องจากน้ำไม่ใหล</t>
  </si>
  <si>
    <t>เดือนม.คไม่ได้สำรวจตะกอนเนื่องจากน้ำไม่ใหล</t>
  </si>
  <si>
    <t>เดือน เม.ยไม่ได้สำรวจตะกอนเนื่องจากน้ำไม่ใหล</t>
  </si>
  <si>
    <t>เดือนพ.คไม่ได้สำรวจตะกอนเนื่องจากน้ำไม่ใหล</t>
  </si>
  <si>
    <r>
      <t>Drainage Area  1,392 Km.</t>
    </r>
    <r>
      <rPr>
        <vertAlign val="superscript"/>
        <sz val="14"/>
        <rFont val="DilleniaUPC"/>
        <family val="1"/>
      </rPr>
      <t>2</t>
    </r>
  </si>
  <si>
    <t>2มี.ค 54</t>
  </si>
  <si>
    <r>
      <t>Drainage Area.......1,392.........................Km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</si>
  <si>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304.000 M. msl.</t>
  </si>
  <si>
    <t xml:space="preserve">Mae Nam Wang </t>
  </si>
  <si>
    <t>River…Mae Nam Wang.................................................................................................</t>
  </si>
  <si>
    <t>เนื่องจากเขื่อนปิดระบายน้ำจึงไม่สามารถสำรวจตะกอนได้</t>
  </si>
  <si>
    <t>มีการกั้นฝ่ายตอนตักตะกอน</t>
  </si>
  <si>
    <t xml:space="preserve"> </t>
  </si>
  <si>
    <t xml:space="preserve">                   </t>
  </si>
  <si>
    <t xml:space="preserve">      </t>
  </si>
  <si>
    <t xml:space="preserve">Station.....W.16A.................................... Water year…2000-2020........ </t>
  </si>
  <si>
    <t>Station  W.16A  Water year 2020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</si>
</sst>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0.0000"/>
    <numFmt numFmtId="200" formatCode="0.000000"/>
    <numFmt numFmtId="201" formatCode="[$-41E]d\ mmmm\ yyyy"/>
    <numFmt numFmtId="202" formatCode="[$-107041E]d\ mmm\ yy;@"/>
    <numFmt numFmtId="203" formatCode="[$-101041E]d\ mmm\ yy;@"/>
    <numFmt numFmtId="204" formatCode="mmm\-yyyy"/>
  </numFmts>
  <fonts count="6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color indexed="8"/>
      <name val="CordiaUPC"/>
      <family val="2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2"/>
      <name val="CordiaUPC"/>
      <family val="1"/>
    </font>
    <font>
      <sz val="12"/>
      <name val="DilleniaUPC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12.85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7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>
        <color theme="1"/>
      </left>
      <right style="thin">
        <color theme="1"/>
      </right>
      <top style="thick">
        <color rgb="FFFF0000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48" applyFont="1">
      <alignment/>
      <protection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0" fontId="11" fillId="0" borderId="0" xfId="46" applyFont="1">
      <alignment/>
      <protection/>
    </xf>
    <xf numFmtId="2" fontId="11" fillId="0" borderId="15" xfId="46" applyNumberFormat="1" applyFont="1" applyFill="1" applyBorder="1" applyAlignment="1" applyProtection="1">
      <alignment horizontal="center" vertical="center" shrinkToFit="1"/>
      <protection/>
    </xf>
    <xf numFmtId="2" fontId="11" fillId="0" borderId="16" xfId="46" applyNumberFormat="1" applyFont="1" applyFill="1" applyBorder="1" applyAlignment="1" applyProtection="1">
      <alignment horizontal="center" vertical="center"/>
      <protection/>
    </xf>
    <xf numFmtId="0" fontId="11" fillId="0" borderId="17" xfId="46" applyFont="1" applyFill="1" applyBorder="1" applyAlignment="1" applyProtection="1">
      <alignment horizontal="center" vertical="center"/>
      <protection/>
    </xf>
    <xf numFmtId="0" fontId="11" fillId="0" borderId="18" xfId="46" applyFont="1" applyFill="1" applyBorder="1" applyAlignment="1" applyProtection="1">
      <alignment horizontal="center" vertical="center"/>
      <protection/>
    </xf>
    <xf numFmtId="4" fontId="11" fillId="0" borderId="19" xfId="46" applyNumberFormat="1" applyFont="1" applyFill="1" applyBorder="1" applyAlignment="1" applyProtection="1">
      <alignment horizontal="center" vertical="center"/>
      <protection/>
    </xf>
    <xf numFmtId="4" fontId="11" fillId="0" borderId="20" xfId="46" applyNumberFormat="1" applyFont="1" applyFill="1" applyBorder="1" applyAlignment="1" applyProtection="1">
      <alignment horizontal="center" vertical="center"/>
      <protection/>
    </xf>
    <xf numFmtId="4" fontId="11" fillId="0" borderId="21" xfId="46" applyNumberFormat="1" applyFont="1" applyFill="1" applyBorder="1" applyAlignment="1" applyProtection="1">
      <alignment horizontal="center" vertical="center"/>
      <protection/>
    </xf>
    <xf numFmtId="0" fontId="11" fillId="33" borderId="15" xfId="46" applyFont="1" applyFill="1" applyBorder="1" applyAlignment="1" applyProtection="1" quotePrefix="1">
      <alignment horizontal="center" vertical="center"/>
      <protection/>
    </xf>
    <xf numFmtId="2" fontId="11" fillId="33" borderId="15" xfId="46" applyNumberFormat="1" applyFont="1" applyFill="1" applyBorder="1" applyAlignment="1" applyProtection="1" quotePrefix="1">
      <alignment horizontal="center" vertical="center"/>
      <protection/>
    </xf>
    <xf numFmtId="4" fontId="11" fillId="33" borderId="22" xfId="46" applyNumberFormat="1" applyFont="1" applyFill="1" applyBorder="1" applyAlignment="1" applyProtection="1">
      <alignment horizontal="center" vertical="center"/>
      <protection/>
    </xf>
    <xf numFmtId="4" fontId="11" fillId="33" borderId="23" xfId="46" applyNumberFormat="1" applyFont="1" applyFill="1" applyBorder="1" applyAlignment="1" applyProtection="1">
      <alignment horizontal="center" vertical="center"/>
      <protection/>
    </xf>
    <xf numFmtId="4" fontId="11" fillId="33" borderId="24" xfId="46" applyNumberFormat="1" applyFont="1" applyFill="1" applyBorder="1" applyAlignment="1" applyProtection="1">
      <alignment horizontal="center" vertical="center"/>
      <protection/>
    </xf>
    <xf numFmtId="0" fontId="11" fillId="0" borderId="0" xfId="46" applyFont="1" applyAlignment="1">
      <alignment horizontal="right" vertical="center"/>
      <protection/>
    </xf>
    <xf numFmtId="191" fontId="11" fillId="0" borderId="0" xfId="46" applyNumberFormat="1" applyFont="1" applyAlignment="1">
      <alignment horizontal="right" vertical="center"/>
      <protection/>
    </xf>
    <xf numFmtId="0" fontId="13" fillId="0" borderId="0" xfId="46" applyFont="1">
      <alignment/>
      <protection/>
    </xf>
    <xf numFmtId="0" fontId="0" fillId="0" borderId="0" xfId="45">
      <alignment/>
      <protection/>
    </xf>
    <xf numFmtId="0" fontId="14" fillId="0" borderId="0" xfId="45" applyFont="1" applyAlignment="1">
      <alignment horizontal="right"/>
      <protection/>
    </xf>
    <xf numFmtId="0" fontId="14" fillId="0" borderId="0" xfId="45" applyFont="1" applyAlignment="1">
      <alignment horizontal="center"/>
      <protection/>
    </xf>
    <xf numFmtId="0" fontId="14" fillId="0" borderId="0" xfId="45" applyFont="1">
      <alignment/>
      <protection/>
    </xf>
    <xf numFmtId="196" fontId="15" fillId="0" borderId="0" xfId="35" applyNumberFormat="1" applyFont="1" applyAlignment="1">
      <alignment horizontal="center"/>
      <protection/>
    </xf>
    <xf numFmtId="2" fontId="16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5" fillId="0" borderId="0" xfId="35" applyFont="1">
      <alignment/>
      <protection/>
    </xf>
    <xf numFmtId="191" fontId="11" fillId="0" borderId="25" xfId="45" applyNumberFormat="1" applyFont="1" applyBorder="1">
      <alignment/>
      <protection/>
    </xf>
    <xf numFmtId="0" fontId="14" fillId="0" borderId="0" xfId="35" applyFont="1" applyAlignment="1">
      <alignment horizontal="right" vertical="center"/>
      <protection/>
    </xf>
    <xf numFmtId="0" fontId="14" fillId="0" borderId="0" xfId="35" applyFont="1" applyAlignment="1">
      <alignment horizontal="center" vertical="center"/>
      <protection/>
    </xf>
    <xf numFmtId="0" fontId="14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5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2" fontId="0" fillId="0" borderId="0" xfId="35" applyNumberFormat="1" applyFont="1" applyBorder="1" applyAlignment="1">
      <alignment horizontal="center"/>
      <protection/>
    </xf>
    <xf numFmtId="0" fontId="0" fillId="0" borderId="0" xfId="35" applyFont="1" applyAlignment="1">
      <alignment horizontal="center"/>
      <protection/>
    </xf>
    <xf numFmtId="15" fontId="15" fillId="0" borderId="0" xfId="35" applyNumberFormat="1" applyFont="1">
      <alignment/>
      <protection/>
    </xf>
    <xf numFmtId="196" fontId="15" fillId="0" borderId="0" xfId="35" applyNumberFormat="1" applyFont="1">
      <alignment/>
      <protection/>
    </xf>
    <xf numFmtId="0" fontId="16" fillId="0" borderId="0" xfId="35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26" xfId="0" applyNumberFormat="1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7" fillId="0" borderId="0" xfId="48" applyFont="1" applyFill="1" applyBorder="1" applyAlignment="1">
      <alignment horizontal="center"/>
      <protection/>
    </xf>
    <xf numFmtId="191" fontId="7" fillId="0" borderId="0" xfId="48" applyNumberFormat="1" applyFont="1" applyFill="1" applyBorder="1">
      <alignment/>
      <protection/>
    </xf>
    <xf numFmtId="191" fontId="7" fillId="0" borderId="0" xfId="48" applyNumberFormat="1" applyFont="1" applyFill="1" applyBorder="1" applyAlignment="1">
      <alignment horizontal="right"/>
      <protection/>
    </xf>
    <xf numFmtId="191" fontId="4" fillId="0" borderId="0" xfId="48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48" applyNumberFormat="1" applyFont="1" applyBorder="1">
      <alignment/>
      <protection/>
    </xf>
    <xf numFmtId="0" fontId="4" fillId="0" borderId="0" xfId="48" applyFont="1" applyBorder="1">
      <alignment/>
      <protection/>
    </xf>
    <xf numFmtId="192" fontId="4" fillId="0" borderId="0" xfId="0" applyNumberFormat="1" applyFont="1" applyBorder="1" applyAlignment="1">
      <alignment/>
    </xf>
    <xf numFmtId="0" fontId="7" fillId="0" borderId="13" xfId="48" applyFont="1" applyFill="1" applyBorder="1" applyAlignment="1">
      <alignment horizontal="center"/>
      <protection/>
    </xf>
    <xf numFmtId="191" fontId="7" fillId="0" borderId="13" xfId="48" applyNumberFormat="1" applyFont="1" applyFill="1" applyBorder="1">
      <alignment/>
      <protection/>
    </xf>
    <xf numFmtId="191" fontId="7" fillId="0" borderId="13" xfId="48" applyNumberFormat="1" applyFont="1" applyFill="1" applyBorder="1" applyAlignment="1">
      <alignment horizontal="right"/>
      <protection/>
    </xf>
    <xf numFmtId="191" fontId="4" fillId="0" borderId="13" xfId="48" applyNumberFormat="1" applyFont="1" applyBorder="1">
      <alignment/>
      <protection/>
    </xf>
    <xf numFmtId="191" fontId="4" fillId="0" borderId="14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/>
    </xf>
    <xf numFmtId="191" fontId="15" fillId="0" borderId="0" xfId="35" applyNumberFormat="1" applyFont="1">
      <alignment/>
      <protection/>
    </xf>
    <xf numFmtId="2" fontId="15" fillId="0" borderId="0" xfId="35" applyNumberFormat="1" applyFont="1">
      <alignment/>
      <protection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203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/>
    </xf>
    <xf numFmtId="0" fontId="7" fillId="0" borderId="0" xfId="48" applyFont="1" applyFill="1" applyBorder="1" applyAlignment="1" quotePrefix="1">
      <alignment horizontal="center"/>
      <protection/>
    </xf>
    <xf numFmtId="0" fontId="4" fillId="0" borderId="14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191" fontId="4" fillId="0" borderId="11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"/>
    </xf>
    <xf numFmtId="0" fontId="11" fillId="33" borderId="22" xfId="46" applyFont="1" applyFill="1" applyBorder="1" applyAlignment="1" applyProtection="1" quotePrefix="1">
      <alignment horizontal="center" vertical="center"/>
      <protection/>
    </xf>
    <xf numFmtId="0" fontId="11" fillId="33" borderId="24" xfId="46" applyFont="1" applyFill="1" applyBorder="1" applyAlignment="1" applyProtection="1" quotePrefix="1">
      <alignment horizontal="center" vertical="center"/>
      <protection/>
    </xf>
    <xf numFmtId="198" fontId="11" fillId="33" borderId="15" xfId="46" applyNumberFormat="1" applyFont="1" applyFill="1" applyBorder="1" applyAlignment="1" applyProtection="1" quotePrefix="1">
      <alignment horizontal="center" vertical="center"/>
      <protection/>
    </xf>
    <xf numFmtId="192" fontId="11" fillId="33" borderId="15" xfId="46" applyNumberFormat="1" applyFont="1" applyFill="1" applyBorder="1" applyAlignment="1" applyProtection="1" quotePrefix="1">
      <alignment horizontal="center" vertical="center"/>
      <protection/>
    </xf>
    <xf numFmtId="194" fontId="11" fillId="33" borderId="15" xfId="46" applyNumberFormat="1" applyFont="1" applyFill="1" applyBorder="1" applyAlignment="1" applyProtection="1" quotePrefix="1">
      <alignment horizontal="center" vertical="center"/>
      <protection/>
    </xf>
    <xf numFmtId="0" fontId="4" fillId="0" borderId="32" xfId="0" applyFont="1" applyBorder="1" applyAlignment="1">
      <alignment horizontal="center"/>
    </xf>
    <xf numFmtId="203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 horizontal="centerContinuous" vertical="center"/>
    </xf>
    <xf numFmtId="203" fontId="5" fillId="0" borderId="0" xfId="0" applyNumberFormat="1" applyFont="1" applyAlignment="1">
      <alignment horizontal="centerContinuous"/>
    </xf>
    <xf numFmtId="203" fontId="4" fillId="0" borderId="34" xfId="0" applyNumberFormat="1" applyFont="1" applyBorder="1" applyAlignment="1">
      <alignment horizontal="center"/>
    </xf>
    <xf numFmtId="203" fontId="4" fillId="0" borderId="35" xfId="0" applyNumberFormat="1" applyFont="1" applyBorder="1" applyAlignment="1">
      <alignment horizontal="center"/>
    </xf>
    <xf numFmtId="203" fontId="4" fillId="0" borderId="36" xfId="0" applyNumberFormat="1" applyFont="1" applyBorder="1" applyAlignment="1" quotePrefix="1">
      <alignment horizontal="center"/>
    </xf>
    <xf numFmtId="0" fontId="21" fillId="0" borderId="0" xfId="0" applyFont="1" applyAlignment="1">
      <alignment/>
    </xf>
    <xf numFmtId="0" fontId="20" fillId="0" borderId="15" xfId="47" applyFont="1" applyBorder="1" applyAlignment="1">
      <alignment horizontal="center"/>
      <protection/>
    </xf>
    <xf numFmtId="0" fontId="20" fillId="0" borderId="37" xfId="47" applyFont="1" applyBorder="1" applyAlignment="1">
      <alignment horizontal="center"/>
      <protection/>
    </xf>
    <xf numFmtId="0" fontId="20" fillId="0" borderId="38" xfId="47" applyFont="1" applyBorder="1" applyAlignment="1">
      <alignment horizontal="center"/>
      <protection/>
    </xf>
    <xf numFmtId="0" fontId="20" fillId="0" borderId="0" xfId="47" applyFont="1" applyBorder="1" applyAlignment="1">
      <alignment horizontal="center"/>
      <protection/>
    </xf>
    <xf numFmtId="0" fontId="20" fillId="0" borderId="16" xfId="47" applyFont="1" applyBorder="1" applyAlignment="1">
      <alignment horizontal="center"/>
      <protection/>
    </xf>
    <xf numFmtId="0" fontId="20" fillId="0" borderId="39" xfId="47" applyFont="1" applyBorder="1" applyAlignment="1">
      <alignment horizontal="center"/>
      <protection/>
    </xf>
    <xf numFmtId="203" fontId="0" fillId="0" borderId="40" xfId="47" applyNumberFormat="1" applyFont="1" applyBorder="1" applyAlignment="1">
      <alignment horizontal="center"/>
      <protection/>
    </xf>
    <xf numFmtId="0" fontId="0" fillId="0" borderId="40" xfId="47" applyBorder="1" applyAlignment="1">
      <alignment horizontal="center"/>
      <protection/>
    </xf>
    <xf numFmtId="199" fontId="0" fillId="0" borderId="40" xfId="47" applyNumberFormat="1" applyBorder="1">
      <alignment/>
      <protection/>
    </xf>
    <xf numFmtId="2" fontId="0" fillId="0" borderId="40" xfId="47" applyNumberFormat="1" applyBorder="1">
      <alignment/>
      <protection/>
    </xf>
    <xf numFmtId="0" fontId="0" fillId="0" borderId="40" xfId="0" applyBorder="1" applyAlignment="1">
      <alignment/>
    </xf>
    <xf numFmtId="203" fontId="20" fillId="0" borderId="15" xfId="47" applyNumberFormat="1" applyFont="1" applyBorder="1" applyAlignment="1">
      <alignment horizontal="center"/>
      <protection/>
    </xf>
    <xf numFmtId="203" fontId="20" fillId="0" borderId="38" xfId="47" applyNumberFormat="1" applyFont="1" applyBorder="1" applyAlignment="1">
      <alignment horizontal="center"/>
      <protection/>
    </xf>
    <xf numFmtId="203" fontId="20" fillId="0" borderId="38" xfId="47" applyNumberFormat="1" applyFont="1" applyBorder="1">
      <alignment/>
      <protection/>
    </xf>
    <xf numFmtId="203" fontId="20" fillId="0" borderId="16" xfId="47" applyNumberFormat="1" applyFont="1" applyBorder="1">
      <alignment/>
      <protection/>
    </xf>
    <xf numFmtId="203" fontId="0" fillId="0" borderId="40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41" xfId="47" applyNumberFormat="1" applyFont="1" applyBorder="1" applyAlignment="1">
      <alignment horizontal="center"/>
      <protection/>
    </xf>
    <xf numFmtId="2" fontId="1" fillId="0" borderId="15" xfId="47" applyNumberFormat="1" applyFont="1" applyBorder="1" applyAlignment="1">
      <alignment horizontal="center"/>
      <protection/>
    </xf>
    <xf numFmtId="2" fontId="1" fillId="0" borderId="42" xfId="47" applyNumberFormat="1" applyFont="1" applyBorder="1" applyAlignment="1">
      <alignment horizontal="center"/>
      <protection/>
    </xf>
    <xf numFmtId="2" fontId="1" fillId="0" borderId="38" xfId="47" applyNumberFormat="1" applyFont="1" applyBorder="1" applyAlignment="1">
      <alignment horizontal="center"/>
      <protection/>
    </xf>
    <xf numFmtId="2" fontId="1" fillId="0" borderId="42" xfId="47" applyNumberFormat="1" applyFont="1" applyBorder="1">
      <alignment/>
      <protection/>
    </xf>
    <xf numFmtId="2" fontId="1" fillId="0" borderId="38" xfId="47" applyNumberFormat="1" applyFont="1" applyBorder="1">
      <alignment/>
      <protection/>
    </xf>
    <xf numFmtId="2" fontId="1" fillId="0" borderId="43" xfId="47" applyNumberFormat="1" applyFont="1" applyBorder="1" applyAlignment="1">
      <alignment horizontal="center"/>
      <protection/>
    </xf>
    <xf numFmtId="2" fontId="0" fillId="0" borderId="44" xfId="47" applyNumberFormat="1" applyFont="1" applyBorder="1">
      <alignment/>
      <protection/>
    </xf>
    <xf numFmtId="2" fontId="0" fillId="0" borderId="40" xfId="47" applyNumberFormat="1" applyFont="1" applyBorder="1">
      <alignment/>
      <protection/>
    </xf>
    <xf numFmtId="2" fontId="0" fillId="0" borderId="16" xfId="47" applyNumberFormat="1" applyFont="1" applyBorder="1">
      <alignment/>
      <protection/>
    </xf>
    <xf numFmtId="2" fontId="0" fillId="0" borderId="4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91" fontId="23" fillId="0" borderId="0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/>
    </xf>
    <xf numFmtId="203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192" fontId="4" fillId="0" borderId="45" xfId="0" applyNumberFormat="1" applyFont="1" applyBorder="1" applyAlignment="1">
      <alignment/>
    </xf>
    <xf numFmtId="203" fontId="17" fillId="0" borderId="0" xfId="0" applyNumberFormat="1" applyFont="1" applyAlignment="1">
      <alignment/>
    </xf>
    <xf numFmtId="191" fontId="17" fillId="0" borderId="0" xfId="0" applyNumberFormat="1" applyFont="1" applyAlignment="1">
      <alignment/>
    </xf>
    <xf numFmtId="191" fontId="11" fillId="0" borderId="15" xfId="45" applyNumberFormat="1" applyFont="1" applyBorder="1" applyAlignment="1">
      <alignment horizontal="right" vertical="center"/>
      <protection/>
    </xf>
    <xf numFmtId="0" fontId="11" fillId="33" borderId="15" xfId="46" applyFont="1" applyFill="1" applyBorder="1" applyAlignment="1">
      <alignment horizontal="center" vertical="center"/>
      <protection/>
    </xf>
    <xf numFmtId="191" fontId="11" fillId="0" borderId="38" xfId="45" applyNumberFormat="1" applyFont="1" applyBorder="1" applyAlignment="1">
      <alignment horizontal="right" vertical="center"/>
      <protection/>
    </xf>
    <xf numFmtId="0" fontId="11" fillId="33" borderId="38" xfId="46" applyFont="1" applyFill="1" applyBorder="1" applyAlignment="1">
      <alignment horizontal="center" vertical="center"/>
      <protection/>
    </xf>
    <xf numFmtId="49" fontId="4" fillId="0" borderId="4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203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192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202" fontId="7" fillId="0" borderId="0" xfId="48" applyNumberFormat="1" applyFont="1" applyFill="1" applyBorder="1" applyAlignment="1">
      <alignment horizontal="center"/>
      <protection/>
    </xf>
    <xf numFmtId="202" fontId="7" fillId="0" borderId="13" xfId="48" applyNumberFormat="1" applyFont="1" applyFill="1" applyBorder="1" applyAlignment="1">
      <alignment horizontal="center"/>
      <protection/>
    </xf>
    <xf numFmtId="202" fontId="4" fillId="0" borderId="14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 horizontal="center"/>
    </xf>
    <xf numFmtId="202" fontId="4" fillId="0" borderId="13" xfId="0" applyNumberFormat="1" applyFont="1" applyBorder="1" applyAlignment="1">
      <alignment horizontal="center"/>
    </xf>
    <xf numFmtId="202" fontId="4" fillId="0" borderId="28" xfId="0" applyNumberFormat="1" applyFont="1" applyBorder="1" applyAlignment="1">
      <alignment horizontal="center"/>
    </xf>
    <xf numFmtId="202" fontId="4" fillId="0" borderId="29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Alignment="1">
      <alignment/>
    </xf>
    <xf numFmtId="202" fontId="4" fillId="0" borderId="29" xfId="0" applyNumberFormat="1" applyFont="1" applyBorder="1" applyAlignment="1">
      <alignment/>
    </xf>
    <xf numFmtId="202" fontId="4" fillId="0" borderId="0" xfId="0" applyNumberFormat="1" applyFont="1" applyAlignment="1">
      <alignment horizontal="right"/>
    </xf>
    <xf numFmtId="199" fontId="0" fillId="0" borderId="40" xfId="0" applyNumberFormat="1" applyBorder="1" applyAlignment="1">
      <alignment/>
    </xf>
    <xf numFmtId="199" fontId="0" fillId="0" borderId="40" xfId="47" applyNumberFormat="1" applyFont="1" applyBorder="1">
      <alignment/>
      <protection/>
    </xf>
    <xf numFmtId="2" fontId="0" fillId="0" borderId="40" xfId="47" applyNumberFormat="1" applyFont="1" applyBorder="1">
      <alignment/>
      <protection/>
    </xf>
    <xf numFmtId="0" fontId="0" fillId="0" borderId="40" xfId="47" applyFont="1" applyBorder="1" applyAlignment="1">
      <alignment horizontal="center"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9" fontId="0" fillId="0" borderId="47" xfId="0" applyNumberFormat="1" applyBorder="1" applyAlignment="1">
      <alignment/>
    </xf>
    <xf numFmtId="199" fontId="0" fillId="0" borderId="47" xfId="47" applyNumberFormat="1" applyFont="1" applyBorder="1">
      <alignment/>
      <protection/>
    </xf>
    <xf numFmtId="2" fontId="0" fillId="0" borderId="47" xfId="47" applyNumberFormat="1" applyFont="1" applyBorder="1">
      <alignment/>
      <protection/>
    </xf>
    <xf numFmtId="0" fontId="0" fillId="0" borderId="47" xfId="47" applyFont="1" applyBorder="1" applyAlignment="1">
      <alignment horizontal="center"/>
      <protection/>
    </xf>
    <xf numFmtId="2" fontId="0" fillId="0" borderId="47" xfId="0" applyNumberFormat="1" applyFont="1" applyBorder="1" applyAlignment="1">
      <alignment/>
    </xf>
    <xf numFmtId="203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9" fontId="0" fillId="0" borderId="16" xfId="0" applyNumberFormat="1" applyBorder="1" applyAlignment="1">
      <alignment/>
    </xf>
    <xf numFmtId="199" fontId="0" fillId="0" borderId="16" xfId="47" applyNumberFormat="1" applyFont="1" applyBorder="1">
      <alignment/>
      <protection/>
    </xf>
    <xf numFmtId="2" fontId="0" fillId="0" borderId="16" xfId="47" applyNumberFormat="1" applyFont="1" applyBorder="1">
      <alignment/>
      <protection/>
    </xf>
    <xf numFmtId="2" fontId="0" fillId="0" borderId="16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199" fontId="0" fillId="0" borderId="48" xfId="0" applyNumberFormat="1" applyBorder="1" applyAlignment="1">
      <alignment/>
    </xf>
    <xf numFmtId="199" fontId="0" fillId="0" borderId="48" xfId="47" applyNumberFormat="1" applyFont="1" applyBorder="1">
      <alignment/>
      <protection/>
    </xf>
    <xf numFmtId="2" fontId="0" fillId="0" borderId="48" xfId="47" applyNumberFormat="1" applyFont="1" applyBorder="1">
      <alignment/>
      <protection/>
    </xf>
    <xf numFmtId="2" fontId="0" fillId="0" borderId="48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15" fontId="15" fillId="0" borderId="0" xfId="35" applyNumberFormat="1" applyFont="1" applyAlignment="1">
      <alignment horizontal="center"/>
      <protection/>
    </xf>
    <xf numFmtId="203" fontId="24" fillId="0" borderId="15" xfId="0" applyNumberFormat="1" applyFont="1" applyBorder="1" applyAlignment="1">
      <alignment/>
    </xf>
    <xf numFmtId="191" fontId="24" fillId="0" borderId="15" xfId="0" applyNumberFormat="1" applyFont="1" applyBorder="1" applyAlignment="1">
      <alignment/>
    </xf>
    <xf numFmtId="203" fontId="24" fillId="0" borderId="38" xfId="0" applyNumberFormat="1" applyFont="1" applyBorder="1" applyAlignment="1">
      <alignment/>
    </xf>
    <xf numFmtId="191" fontId="24" fillId="0" borderId="38" xfId="0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203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192" fontId="4" fillId="0" borderId="50" xfId="0" applyNumberFormat="1" applyFont="1" applyBorder="1" applyAlignment="1">
      <alignment/>
    </xf>
    <xf numFmtId="49" fontId="24" fillId="0" borderId="0" xfId="0" applyNumberFormat="1" applyFont="1" applyAlignment="1">
      <alignment horizontal="center"/>
    </xf>
    <xf numFmtId="194" fontId="11" fillId="0" borderId="15" xfId="45" applyNumberFormat="1" applyFont="1" applyBorder="1" applyAlignment="1">
      <alignment horizontal="center" vertical="center"/>
      <protection/>
    </xf>
    <xf numFmtId="194" fontId="11" fillId="0" borderId="38" xfId="45" applyNumberFormat="1" applyFont="1" applyBorder="1" applyAlignment="1">
      <alignment horizontal="center" vertical="center"/>
      <protection/>
    </xf>
    <xf numFmtId="49" fontId="24" fillId="0" borderId="38" xfId="0" applyNumberFormat="1" applyFont="1" applyBorder="1" applyAlignment="1">
      <alignment horizontal="center"/>
    </xf>
    <xf numFmtId="203" fontId="17" fillId="0" borderId="0" xfId="0" applyNumberFormat="1" applyFont="1" applyBorder="1" applyAlignment="1">
      <alignment/>
    </xf>
    <xf numFmtId="191" fontId="17" fillId="0" borderId="0" xfId="0" applyNumberFormat="1" applyFont="1" applyBorder="1" applyAlignment="1">
      <alignment/>
    </xf>
    <xf numFmtId="191" fontId="11" fillId="0" borderId="0" xfId="45" applyNumberFormat="1" applyFont="1" applyBorder="1" applyAlignment="1">
      <alignment horizontal="right" vertical="center"/>
      <protection/>
    </xf>
    <xf numFmtId="0" fontId="17" fillId="0" borderId="0" xfId="0" applyFont="1" applyBorder="1" applyAlignment="1">
      <alignment horizontal="right"/>
    </xf>
    <xf numFmtId="0" fontId="13" fillId="0" borderId="0" xfId="46" applyFont="1" applyBorder="1">
      <alignment/>
      <protection/>
    </xf>
    <xf numFmtId="203" fontId="0" fillId="0" borderId="40" xfId="0" applyNumberFormat="1" applyFont="1" applyBorder="1" applyAlignment="1">
      <alignment/>
    </xf>
    <xf numFmtId="0" fontId="4" fillId="0" borderId="51" xfId="0" applyFont="1" applyBorder="1" applyAlignment="1">
      <alignment horizontal="center"/>
    </xf>
    <xf numFmtId="203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191" fontId="25" fillId="0" borderId="38" xfId="45" applyNumberFormat="1" applyFont="1" applyBorder="1" applyAlignment="1">
      <alignment horizontal="right" vertical="center"/>
      <protection/>
    </xf>
    <xf numFmtId="0" fontId="11" fillId="0" borderId="38" xfId="46" applyFont="1" applyBorder="1" applyAlignment="1">
      <alignment horizontal="center"/>
      <protection/>
    </xf>
    <xf numFmtId="0" fontId="0" fillId="0" borderId="16" xfId="0" applyBorder="1" applyAlignment="1">
      <alignment/>
    </xf>
    <xf numFmtId="203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2" fontId="0" fillId="0" borderId="52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0" fillId="0" borderId="53" xfId="0" applyBorder="1" applyAlignment="1">
      <alignment/>
    </xf>
    <xf numFmtId="0" fontId="0" fillId="0" borderId="40" xfId="0" applyFont="1" applyBorder="1" applyAlignment="1">
      <alignment horizontal="center"/>
    </xf>
    <xf numFmtId="199" fontId="20" fillId="0" borderId="37" xfId="47" applyNumberFormat="1" applyFont="1" applyBorder="1" applyAlignment="1">
      <alignment horizontal="center"/>
      <protection/>
    </xf>
    <xf numFmtId="199" fontId="20" fillId="0" borderId="0" xfId="47" applyNumberFormat="1" applyFont="1" applyBorder="1" applyAlignment="1">
      <alignment horizontal="center"/>
      <protection/>
    </xf>
    <xf numFmtId="199" fontId="20" fillId="0" borderId="39" xfId="47" applyNumberFormat="1" applyFont="1" applyBorder="1" applyAlignment="1">
      <alignment horizontal="center"/>
      <protection/>
    </xf>
    <xf numFmtId="199" fontId="0" fillId="0" borderId="52" xfId="0" applyNumberFormat="1" applyBorder="1" applyAlignment="1">
      <alignment/>
    </xf>
    <xf numFmtId="199" fontId="0" fillId="0" borderId="0" xfId="0" applyNumberFormat="1" applyAlignment="1">
      <alignment/>
    </xf>
    <xf numFmtId="199" fontId="20" fillId="0" borderId="15" xfId="47" applyNumberFormat="1" applyFont="1" applyBorder="1" applyAlignment="1">
      <alignment horizontal="center"/>
      <protection/>
    </xf>
    <xf numFmtId="199" fontId="20" fillId="0" borderId="38" xfId="47" applyNumberFormat="1" applyFont="1" applyBorder="1" applyAlignment="1">
      <alignment horizontal="center"/>
      <protection/>
    </xf>
    <xf numFmtId="199" fontId="20" fillId="0" borderId="16" xfId="47" applyNumberFormat="1" applyFont="1" applyBorder="1" applyAlignment="1">
      <alignment horizontal="center"/>
      <protection/>
    </xf>
    <xf numFmtId="203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9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2" fontId="0" fillId="0" borderId="54" xfId="0" applyNumberFormat="1" applyFont="1" applyBorder="1" applyAlignment="1">
      <alignment/>
    </xf>
    <xf numFmtId="0" fontId="0" fillId="0" borderId="50" xfId="0" applyBorder="1" applyAlignment="1">
      <alignment/>
    </xf>
    <xf numFmtId="192" fontId="0" fillId="34" borderId="40" xfId="47" applyNumberFormat="1" applyFill="1" applyBorder="1">
      <alignment/>
      <protection/>
    </xf>
    <xf numFmtId="192" fontId="0" fillId="34" borderId="40" xfId="47" applyNumberFormat="1" applyFont="1" applyFill="1" applyBorder="1">
      <alignment/>
      <protection/>
    </xf>
    <xf numFmtId="192" fontId="0" fillId="34" borderId="47" xfId="47" applyNumberFormat="1" applyFont="1" applyFill="1" applyBorder="1">
      <alignment/>
      <protection/>
    </xf>
    <xf numFmtId="192" fontId="0" fillId="34" borderId="16" xfId="47" applyNumberFormat="1" applyFont="1" applyFill="1" applyBorder="1">
      <alignment/>
      <protection/>
    </xf>
    <xf numFmtId="192" fontId="0" fillId="34" borderId="48" xfId="47" applyNumberFormat="1" applyFont="1" applyFill="1" applyBorder="1">
      <alignment/>
      <protection/>
    </xf>
    <xf numFmtId="192" fontId="0" fillId="34" borderId="52" xfId="47" applyNumberFormat="1" applyFont="1" applyFill="1" applyBorder="1">
      <alignment/>
      <protection/>
    </xf>
    <xf numFmtId="192" fontId="0" fillId="34" borderId="54" xfId="47" applyNumberFormat="1" applyFont="1" applyFill="1" applyBorder="1">
      <alignment/>
      <protection/>
    </xf>
    <xf numFmtId="203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9" fontId="0" fillId="0" borderId="55" xfId="0" applyNumberFormat="1" applyBorder="1" applyAlignment="1">
      <alignment/>
    </xf>
    <xf numFmtId="2" fontId="0" fillId="0" borderId="55" xfId="0" applyNumberFormat="1" applyFont="1" applyBorder="1" applyAlignment="1">
      <alignment/>
    </xf>
    <xf numFmtId="203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9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2" fontId="0" fillId="0" borderId="56" xfId="0" applyNumberFormat="1" applyFont="1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60" xfId="0" applyBorder="1" applyAlignment="1">
      <alignment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192" fontId="0" fillId="34" borderId="15" xfId="47" applyNumberFormat="1" applyFont="1" applyFill="1" applyBorder="1">
      <alignment/>
      <protection/>
    </xf>
    <xf numFmtId="192" fontId="0" fillId="34" borderId="56" xfId="47" applyNumberFormat="1" applyFont="1" applyFill="1" applyBorder="1">
      <alignment/>
      <protection/>
    </xf>
    <xf numFmtId="192" fontId="0" fillId="34" borderId="61" xfId="47" applyNumberFormat="1" applyFont="1" applyFill="1" applyBorder="1">
      <alignment/>
      <protection/>
    </xf>
    <xf numFmtId="191" fontId="4" fillId="0" borderId="62" xfId="0" applyNumberFormat="1" applyFont="1" applyBorder="1" applyAlignment="1">
      <alignment/>
    </xf>
    <xf numFmtId="192" fontId="20" fillId="34" borderId="37" xfId="47" applyNumberFormat="1" applyFont="1" applyFill="1" applyBorder="1" applyAlignment="1">
      <alignment horizontal="center"/>
      <protection/>
    </xf>
    <xf numFmtId="192" fontId="20" fillId="34" borderId="0" xfId="47" applyNumberFormat="1" applyFont="1" applyFill="1" applyBorder="1" applyAlignment="1">
      <alignment horizontal="center"/>
      <protection/>
    </xf>
    <xf numFmtId="192" fontId="20" fillId="34" borderId="39" xfId="47" applyNumberFormat="1" applyFont="1" applyFill="1" applyBorder="1">
      <alignment/>
      <protection/>
    </xf>
    <xf numFmtId="192" fontId="0" fillId="34" borderId="56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203" fontId="0" fillId="0" borderId="59" xfId="0" applyNumberFormat="1" applyBorder="1" applyAlignment="1">
      <alignment/>
    </xf>
    <xf numFmtId="0" fontId="0" fillId="0" borderId="59" xfId="0" applyBorder="1" applyAlignment="1">
      <alignment horizontal="center"/>
    </xf>
    <xf numFmtId="199" fontId="0" fillId="0" borderId="59" xfId="0" applyNumberFormat="1" applyBorder="1" applyAlignment="1">
      <alignment/>
    </xf>
    <xf numFmtId="192" fontId="0" fillId="34" borderId="59" xfId="0" applyNumberFormat="1" applyFill="1" applyBorder="1" applyAlignment="1">
      <alignment/>
    </xf>
    <xf numFmtId="2" fontId="0" fillId="0" borderId="59" xfId="0" applyNumberFormat="1" applyFont="1" applyBorder="1" applyAlignment="1">
      <alignment/>
    </xf>
    <xf numFmtId="203" fontId="0" fillId="0" borderId="63" xfId="0" applyNumberFormat="1" applyBorder="1" applyAlignment="1">
      <alignment/>
    </xf>
    <xf numFmtId="0" fontId="0" fillId="0" borderId="63" xfId="0" applyBorder="1" applyAlignment="1">
      <alignment horizontal="center"/>
    </xf>
    <xf numFmtId="199" fontId="0" fillId="0" borderId="63" xfId="0" applyNumberFormat="1" applyBorder="1" applyAlignment="1">
      <alignment/>
    </xf>
    <xf numFmtId="0" fontId="0" fillId="0" borderId="63" xfId="0" applyBorder="1" applyAlignment="1">
      <alignment/>
    </xf>
    <xf numFmtId="192" fontId="0" fillId="34" borderId="63" xfId="0" applyNumberFormat="1" applyFill="1" applyBorder="1" applyAlignment="1">
      <alignment/>
    </xf>
    <xf numFmtId="2" fontId="0" fillId="0" borderId="63" xfId="0" applyNumberFormat="1" applyFont="1" applyBorder="1" applyAlignment="1">
      <alignment/>
    </xf>
    <xf numFmtId="0" fontId="0" fillId="0" borderId="51" xfId="0" applyBorder="1" applyAlignment="1">
      <alignment/>
    </xf>
    <xf numFmtId="0" fontId="4" fillId="35" borderId="0" xfId="0" applyFont="1" applyFill="1" applyBorder="1" applyAlignment="1">
      <alignment horizontal="center"/>
    </xf>
    <xf numFmtId="202" fontId="4" fillId="35" borderId="0" xfId="0" applyNumberFormat="1" applyFont="1" applyFill="1" applyBorder="1" applyAlignment="1">
      <alignment horizontal="center"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29" xfId="0" applyFont="1" applyFill="1" applyBorder="1" applyAlignment="1">
      <alignment horizontal="center"/>
    </xf>
    <xf numFmtId="202" fontId="4" fillId="35" borderId="29" xfId="0" applyNumberFormat="1" applyFont="1" applyFill="1" applyBorder="1" applyAlignment="1">
      <alignment horizontal="center"/>
    </xf>
    <xf numFmtId="191" fontId="4" fillId="35" borderId="29" xfId="0" applyNumberFormat="1" applyFont="1" applyFill="1" applyBorder="1" applyAlignment="1">
      <alignment/>
    </xf>
    <xf numFmtId="191" fontId="4" fillId="35" borderId="29" xfId="0" applyNumberFormat="1" applyFont="1" applyFill="1" applyBorder="1" applyAlignment="1">
      <alignment horizontal="right"/>
    </xf>
    <xf numFmtId="0" fontId="4" fillId="35" borderId="0" xfId="0" applyFont="1" applyFill="1" applyAlignment="1">
      <alignment horizontal="center"/>
    </xf>
    <xf numFmtId="203" fontId="4" fillId="35" borderId="0" xfId="0" applyNumberFormat="1" applyFont="1" applyFill="1" applyAlignment="1">
      <alignment/>
    </xf>
    <xf numFmtId="191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0" fontId="4" fillId="35" borderId="0" xfId="0" applyFont="1" applyFill="1" applyBorder="1" applyAlignment="1" quotePrefix="1">
      <alignment horizontal="center"/>
    </xf>
    <xf numFmtId="191" fontId="4" fillId="35" borderId="0" xfId="0" applyNumberFormat="1" applyFont="1" applyFill="1" applyAlignment="1">
      <alignment horizontal="right"/>
    </xf>
    <xf numFmtId="0" fontId="4" fillId="35" borderId="32" xfId="0" applyFont="1" applyFill="1" applyBorder="1" applyAlignment="1">
      <alignment horizontal="center"/>
    </xf>
    <xf numFmtId="203" fontId="4" fillId="35" borderId="32" xfId="0" applyNumberFormat="1" applyFont="1" applyFill="1" applyBorder="1" applyAlignment="1">
      <alignment/>
    </xf>
    <xf numFmtId="191" fontId="4" fillId="35" borderId="32" xfId="0" applyNumberFormat="1" applyFont="1" applyFill="1" applyBorder="1" applyAlignment="1">
      <alignment/>
    </xf>
    <xf numFmtId="191" fontId="4" fillId="35" borderId="32" xfId="0" applyNumberFormat="1" applyFont="1" applyFill="1" applyBorder="1" applyAlignment="1">
      <alignment horizontal="right"/>
    </xf>
    <xf numFmtId="16" fontId="4" fillId="35" borderId="0" xfId="0" applyNumberFormat="1" applyFont="1" applyFill="1" applyAlignment="1">
      <alignment horizontal="center"/>
    </xf>
    <xf numFmtId="203" fontId="11" fillId="33" borderId="15" xfId="46" applyNumberFormat="1" applyFont="1" applyFill="1" applyBorder="1" applyAlignment="1" applyProtection="1" quotePrefix="1">
      <alignment horizontal="center" vertical="center"/>
      <protection/>
    </xf>
    <xf numFmtId="203" fontId="13" fillId="0" borderId="0" xfId="46" applyNumberFormat="1" applyFont="1">
      <alignment/>
      <protection/>
    </xf>
    <xf numFmtId="203" fontId="24" fillId="0" borderId="15" xfId="0" applyNumberFormat="1" applyFont="1" applyBorder="1" applyAlignment="1">
      <alignment/>
    </xf>
    <xf numFmtId="203" fontId="24" fillId="0" borderId="38" xfId="0" applyNumberFormat="1" applyFont="1" applyBorder="1" applyAlignment="1">
      <alignment/>
    </xf>
    <xf numFmtId="194" fontId="24" fillId="0" borderId="38" xfId="45" applyNumberFormat="1" applyFont="1" applyBorder="1" applyAlignment="1">
      <alignment horizontal="right" vertical="center"/>
      <protection/>
    </xf>
    <xf numFmtId="198" fontId="11" fillId="0" borderId="15" xfId="46" applyNumberFormat="1" applyFont="1" applyFill="1" applyBorder="1" applyAlignment="1" applyProtection="1">
      <alignment horizontal="center" vertical="top" wrapText="1"/>
      <protection/>
    </xf>
    <xf numFmtId="192" fontId="11" fillId="0" borderId="15" xfId="46" applyNumberFormat="1" applyFont="1" applyFill="1" applyBorder="1" applyAlignment="1" applyProtection="1">
      <alignment horizontal="center" vertical="top" wrapText="1"/>
      <protection/>
    </xf>
    <xf numFmtId="198" fontId="11" fillId="0" borderId="16" xfId="46" applyNumberFormat="1" applyFont="1" applyFill="1" applyBorder="1" applyAlignment="1" applyProtection="1">
      <alignment horizontal="center" vertical="top" wrapText="1"/>
      <protection/>
    </xf>
    <xf numFmtId="192" fontId="11" fillId="0" borderId="16" xfId="46" applyNumberFormat="1" applyFont="1" applyFill="1" applyBorder="1" applyAlignment="1" applyProtection="1">
      <alignment horizontal="center" vertical="top"/>
      <protection/>
    </xf>
    <xf numFmtId="0" fontId="20" fillId="36" borderId="44" xfId="47" applyFont="1" applyFill="1" applyBorder="1" applyAlignment="1">
      <alignment horizontal="center"/>
      <protection/>
    </xf>
    <xf numFmtId="0" fontId="20" fillId="36" borderId="64" xfId="47" applyFont="1" applyFill="1" applyBorder="1" applyAlignment="1">
      <alignment horizontal="center"/>
      <protection/>
    </xf>
    <xf numFmtId="0" fontId="20" fillId="36" borderId="65" xfId="47" applyFont="1" applyFill="1" applyBorder="1" applyAlignment="1">
      <alignment horizontal="center"/>
      <protection/>
    </xf>
    <xf numFmtId="2" fontId="11" fillId="0" borderId="40" xfId="46" applyNumberFormat="1" applyFont="1" applyFill="1" applyBorder="1" applyAlignment="1" applyProtection="1">
      <alignment horizontal="left"/>
      <protection/>
    </xf>
    <xf numFmtId="192" fontId="11" fillId="0" borderId="40" xfId="46" applyNumberFormat="1" applyFont="1" applyFill="1" applyBorder="1" applyAlignment="1" applyProtection="1">
      <alignment/>
      <protection/>
    </xf>
    <xf numFmtId="192" fontId="11" fillId="0" borderId="40" xfId="46" applyNumberFormat="1" applyFont="1" applyFill="1" applyBorder="1" applyProtection="1">
      <alignment/>
      <protection/>
    </xf>
    <xf numFmtId="2" fontId="10" fillId="0" borderId="44" xfId="46" applyNumberFormat="1" applyFont="1" applyFill="1" applyBorder="1" applyAlignment="1" applyProtection="1">
      <alignment horizontal="center"/>
      <protection/>
    </xf>
    <xf numFmtId="2" fontId="10" fillId="0" borderId="64" xfId="46" applyNumberFormat="1" applyFont="1" applyFill="1" applyBorder="1" applyAlignment="1" applyProtection="1">
      <alignment horizontal="center"/>
      <protection/>
    </xf>
    <xf numFmtId="2" fontId="10" fillId="0" borderId="65" xfId="46" applyNumberFormat="1" applyFont="1" applyFill="1" applyBorder="1" applyAlignment="1" applyProtection="1">
      <alignment horizontal="center"/>
      <protection/>
    </xf>
    <xf numFmtId="2" fontId="11" fillId="0" borderId="40" xfId="46" applyNumberFormat="1" applyFont="1" applyFill="1" applyBorder="1" applyAlignment="1" applyProtection="1">
      <alignment horizontal="center"/>
      <protection/>
    </xf>
    <xf numFmtId="192" fontId="11" fillId="0" borderId="40" xfId="46" applyNumberFormat="1" applyFont="1" applyFill="1" applyBorder="1" applyAlignment="1" applyProtection="1">
      <alignment horizontal="center"/>
      <protection/>
    </xf>
    <xf numFmtId="194" fontId="11" fillId="0" borderId="40" xfId="46" applyNumberFormat="1" applyFont="1" applyFill="1" applyBorder="1" applyAlignment="1" applyProtection="1">
      <alignment horizontal="center"/>
      <protection/>
    </xf>
    <xf numFmtId="203" fontId="24" fillId="0" borderId="44" xfId="0" applyNumberFormat="1" applyFont="1" applyBorder="1" applyAlignment="1">
      <alignment horizontal="center"/>
    </xf>
    <xf numFmtId="203" fontId="24" fillId="0" borderId="64" xfId="0" applyNumberFormat="1" applyFont="1" applyBorder="1" applyAlignment="1">
      <alignment horizontal="center"/>
    </xf>
    <xf numFmtId="203" fontId="24" fillId="0" borderId="65" xfId="0" applyNumberFormat="1" applyFont="1" applyBorder="1" applyAlignment="1">
      <alignment horizontal="center"/>
    </xf>
    <xf numFmtId="194" fontId="11" fillId="0" borderId="15" xfId="46" applyNumberFormat="1" applyFont="1" applyFill="1" applyBorder="1" applyAlignment="1" applyProtection="1">
      <alignment horizontal="center" vertical="center" textRotation="90"/>
      <protection/>
    </xf>
    <xf numFmtId="194" fontId="11" fillId="0" borderId="16" xfId="46" applyNumberFormat="1" applyFont="1" applyFill="1" applyBorder="1" applyAlignment="1" applyProtection="1">
      <alignment horizontal="center" vertical="center" textRotation="90"/>
      <protection/>
    </xf>
    <xf numFmtId="4" fontId="11" fillId="0" borderId="40" xfId="46" applyNumberFormat="1" applyFont="1" applyFill="1" applyBorder="1" applyAlignment="1" applyProtection="1">
      <alignment horizontal="center" vertical="center"/>
      <protection/>
    </xf>
    <xf numFmtId="4" fontId="11" fillId="0" borderId="40" xfId="46" applyNumberFormat="1" applyFont="1" applyFill="1" applyBorder="1" applyAlignment="1" applyProtection="1">
      <alignment horizontal="center"/>
      <protection/>
    </xf>
    <xf numFmtId="0" fontId="11" fillId="0" borderId="15" xfId="46" applyFont="1" applyFill="1" applyBorder="1" applyAlignment="1" applyProtection="1">
      <alignment horizontal="center" vertical="center" textRotation="90"/>
      <protection/>
    </xf>
    <xf numFmtId="0" fontId="11" fillId="0" borderId="16" xfId="46" applyFont="1" applyFill="1" applyBorder="1" applyAlignment="1" applyProtection="1">
      <alignment horizontal="center" vertical="center" textRotation="90"/>
      <protection/>
    </xf>
    <xf numFmtId="203" fontId="11" fillId="0" borderId="40" xfId="46" applyNumberFormat="1" applyFont="1" applyFill="1" applyBorder="1" applyAlignment="1" applyProtection="1">
      <alignment horizontal="center" vertical="center"/>
      <protection/>
    </xf>
    <xf numFmtId="0" fontId="11" fillId="0" borderId="15" xfId="46" applyFont="1" applyFill="1" applyBorder="1" applyAlignment="1" applyProtection="1">
      <alignment horizontal="center" vertical="center"/>
      <protection/>
    </xf>
    <xf numFmtId="0" fontId="11" fillId="0" borderId="40" xfId="46" applyFont="1" applyFill="1" applyBorder="1" applyAlignment="1" applyProtection="1">
      <alignment horizontal="center" vertical="center" textRotation="90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1" xfId="45"/>
    <cellStyle name="ปกติ_sed" xfId="46"/>
    <cellStyle name="ปกติ_Sheet1" xfId="47"/>
    <cellStyle name="ปกติ_W16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125"/>
          <c:w val="0.8"/>
          <c:h val="0.870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DATA!$D$543:$D$567</c:f>
              <c:numCache>
                <c:ptCount val="25"/>
                <c:pt idx="0">
                  <c:v>0.435</c:v>
                </c:pt>
                <c:pt idx="1">
                  <c:v>1.023</c:v>
                </c:pt>
                <c:pt idx="2">
                  <c:v>1.041</c:v>
                </c:pt>
                <c:pt idx="3">
                  <c:v>0.706</c:v>
                </c:pt>
                <c:pt idx="4">
                  <c:v>0.432</c:v>
                </c:pt>
                <c:pt idx="5">
                  <c:v>0.684</c:v>
                </c:pt>
                <c:pt idx="6">
                  <c:v>1.606</c:v>
                </c:pt>
                <c:pt idx="7">
                  <c:v>0.95</c:v>
                </c:pt>
                <c:pt idx="8">
                  <c:v>2.911</c:v>
                </c:pt>
                <c:pt idx="9">
                  <c:v>0.647</c:v>
                </c:pt>
                <c:pt idx="10">
                  <c:v>0.629</c:v>
                </c:pt>
                <c:pt idx="11">
                  <c:v>0.421</c:v>
                </c:pt>
                <c:pt idx="12">
                  <c:v>1.02</c:v>
                </c:pt>
                <c:pt idx="13">
                  <c:v>0.674</c:v>
                </c:pt>
                <c:pt idx="14">
                  <c:v>1.416</c:v>
                </c:pt>
                <c:pt idx="15">
                  <c:v>0.727</c:v>
                </c:pt>
                <c:pt idx="16">
                  <c:v>1.708</c:v>
                </c:pt>
                <c:pt idx="17">
                  <c:v>9.445</c:v>
                </c:pt>
                <c:pt idx="18">
                  <c:v>1.244</c:v>
                </c:pt>
                <c:pt idx="19">
                  <c:v>1.35</c:v>
                </c:pt>
                <c:pt idx="20">
                  <c:v>20.769</c:v>
                </c:pt>
                <c:pt idx="21">
                  <c:v>0.274</c:v>
                </c:pt>
                <c:pt idx="22">
                  <c:v>0.276</c:v>
                </c:pt>
                <c:pt idx="23">
                  <c:v>0.271</c:v>
                </c:pt>
                <c:pt idx="24">
                  <c:v>0.479</c:v>
                </c:pt>
              </c:numCache>
            </c:numRef>
          </c:xVal>
          <c:yVal>
            <c:numRef>
              <c:f>DATA!$G$543:$G$567</c:f>
              <c:numCache>
                <c:ptCount val="25"/>
                <c:pt idx="0">
                  <c:v>0.6659954956799999</c:v>
                </c:pt>
                <c:pt idx="1">
                  <c:v>0.7231463585280001</c:v>
                </c:pt>
                <c:pt idx="2">
                  <c:v>0.8456063653439998</c:v>
                </c:pt>
                <c:pt idx="3">
                  <c:v>1.3638530592</c:v>
                </c:pt>
                <c:pt idx="4">
                  <c:v>0.31109511628799996</c:v>
                </c:pt>
                <c:pt idx="5">
                  <c:v>0.5955986142720001</c:v>
                </c:pt>
                <c:pt idx="6">
                  <c:v>2.038620374208</c:v>
                </c:pt>
                <c:pt idx="7">
                  <c:v>2.689349832</c:v>
                </c:pt>
                <c:pt idx="8">
                  <c:v>30.167487866016003</c:v>
                </c:pt>
                <c:pt idx="9">
                  <c:v>1.107854538912</c:v>
                </c:pt>
                <c:pt idx="10">
                  <c:v>2.6707942229759998</c:v>
                </c:pt>
                <c:pt idx="11">
                  <c:v>0.7716951420480002</c:v>
                </c:pt>
                <c:pt idx="12">
                  <c:v>1.5363927072000003</c:v>
                </c:pt>
                <c:pt idx="13">
                  <c:v>1.019423619648</c:v>
                </c:pt>
                <c:pt idx="14">
                  <c:v>1.916776306944</c:v>
                </c:pt>
                <c:pt idx="15">
                  <c:v>1.063003417632</c:v>
                </c:pt>
                <c:pt idx="16">
                  <c:v>2.7364501463040005</c:v>
                </c:pt>
                <c:pt idx="17">
                  <c:v>11.903207987520002</c:v>
                </c:pt>
                <c:pt idx="18">
                  <c:v>1.180391951232</c:v>
                </c:pt>
                <c:pt idx="19">
                  <c:v>1.2664020816000001</c:v>
                </c:pt>
                <c:pt idx="20">
                  <c:v>67.89781209455998</c:v>
                </c:pt>
                <c:pt idx="21">
                  <c:v>0.18208628352000003</c:v>
                </c:pt>
                <c:pt idx="22">
                  <c:v>0.18506976422400004</c:v>
                </c:pt>
                <c:pt idx="23">
                  <c:v>0.527683854816</c:v>
                </c:pt>
                <c:pt idx="24">
                  <c:v>0.242264128896</c:v>
                </c:pt>
              </c:numCache>
            </c:numRef>
          </c:yVal>
          <c:smooth val="0"/>
        </c:ser>
        <c:axId val="35654602"/>
        <c:axId val="52455963"/>
      </c:scatterChart>
      <c:valAx>
        <c:axId val="3565460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455963"/>
        <c:crossesAt val="0.1"/>
        <c:crossBetween val="midCat"/>
        <c:dispUnits/>
      </c:valAx>
      <c:valAx>
        <c:axId val="52455963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565460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225"/>
          <c:y val="0.431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1"/>
          <c:w val="0.80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2000 - 2020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DATA!$D$9:$D$567</c:f>
              <c:numCache>
                <c:ptCount val="559"/>
                <c:pt idx="0">
                  <c:v>4.9</c:v>
                </c:pt>
                <c:pt idx="1">
                  <c:v>4.718</c:v>
                </c:pt>
                <c:pt idx="2">
                  <c:v>4.946</c:v>
                </c:pt>
                <c:pt idx="3">
                  <c:v>7.804</c:v>
                </c:pt>
                <c:pt idx="4">
                  <c:v>5.101</c:v>
                </c:pt>
                <c:pt idx="5">
                  <c:v>12.643</c:v>
                </c:pt>
                <c:pt idx="6">
                  <c:v>21.694</c:v>
                </c:pt>
                <c:pt idx="7">
                  <c:v>6.635</c:v>
                </c:pt>
                <c:pt idx="8">
                  <c:v>9.963</c:v>
                </c:pt>
                <c:pt idx="9">
                  <c:v>24.536</c:v>
                </c:pt>
                <c:pt idx="10">
                  <c:v>44.148</c:v>
                </c:pt>
                <c:pt idx="11">
                  <c:v>5.306</c:v>
                </c:pt>
                <c:pt idx="12">
                  <c:v>15.617</c:v>
                </c:pt>
                <c:pt idx="13">
                  <c:v>4.261</c:v>
                </c:pt>
                <c:pt idx="14">
                  <c:v>4.027</c:v>
                </c:pt>
                <c:pt idx="15">
                  <c:v>3.309</c:v>
                </c:pt>
                <c:pt idx="16">
                  <c:v>1.619</c:v>
                </c:pt>
                <c:pt idx="17">
                  <c:v>1.1</c:v>
                </c:pt>
                <c:pt idx="18">
                  <c:v>1.042</c:v>
                </c:pt>
                <c:pt idx="19">
                  <c:v>0.739</c:v>
                </c:pt>
                <c:pt idx="20">
                  <c:v>0.464</c:v>
                </c:pt>
                <c:pt idx="21">
                  <c:v>0.386</c:v>
                </c:pt>
                <c:pt idx="22">
                  <c:v>0.293</c:v>
                </c:pt>
                <c:pt idx="23">
                  <c:v>0.298</c:v>
                </c:pt>
                <c:pt idx="24">
                  <c:v>0.236</c:v>
                </c:pt>
                <c:pt idx="25">
                  <c:v>1.347</c:v>
                </c:pt>
                <c:pt idx="26">
                  <c:v>1.166</c:v>
                </c:pt>
                <c:pt idx="27">
                  <c:v>1.132</c:v>
                </c:pt>
                <c:pt idx="28">
                  <c:v>0.481</c:v>
                </c:pt>
                <c:pt idx="29">
                  <c:v>0.499</c:v>
                </c:pt>
                <c:pt idx="30">
                  <c:v>0.361</c:v>
                </c:pt>
                <c:pt idx="31">
                  <c:v>31.131</c:v>
                </c:pt>
                <c:pt idx="32">
                  <c:v>5.425</c:v>
                </c:pt>
                <c:pt idx="33">
                  <c:v>2.736</c:v>
                </c:pt>
                <c:pt idx="34">
                  <c:v>2.62</c:v>
                </c:pt>
                <c:pt idx="35">
                  <c:v>1.239</c:v>
                </c:pt>
                <c:pt idx="36">
                  <c:v>1.221</c:v>
                </c:pt>
                <c:pt idx="37">
                  <c:v>2.906</c:v>
                </c:pt>
                <c:pt idx="38">
                  <c:v>53.388</c:v>
                </c:pt>
                <c:pt idx="39">
                  <c:v>122.081</c:v>
                </c:pt>
                <c:pt idx="40">
                  <c:v>179.252</c:v>
                </c:pt>
                <c:pt idx="42">
                  <c:v>37.337</c:v>
                </c:pt>
                <c:pt idx="43">
                  <c:v>95.976</c:v>
                </c:pt>
                <c:pt idx="44">
                  <c:v>47.169</c:v>
                </c:pt>
                <c:pt idx="45">
                  <c:v>13.775</c:v>
                </c:pt>
                <c:pt idx="46">
                  <c:v>9.925</c:v>
                </c:pt>
                <c:pt idx="47">
                  <c:v>7.812</c:v>
                </c:pt>
                <c:pt idx="48">
                  <c:v>15.643</c:v>
                </c:pt>
                <c:pt idx="49">
                  <c:v>8.33</c:v>
                </c:pt>
                <c:pt idx="50">
                  <c:v>4.787</c:v>
                </c:pt>
                <c:pt idx="51">
                  <c:v>4.344</c:v>
                </c:pt>
                <c:pt idx="52">
                  <c:v>2.233</c:v>
                </c:pt>
                <c:pt idx="53">
                  <c:v>2.282</c:v>
                </c:pt>
                <c:pt idx="54">
                  <c:v>1.833</c:v>
                </c:pt>
                <c:pt idx="55">
                  <c:v>1.577</c:v>
                </c:pt>
                <c:pt idx="56">
                  <c:v>1.043</c:v>
                </c:pt>
                <c:pt idx="57">
                  <c:v>0.938</c:v>
                </c:pt>
                <c:pt idx="58">
                  <c:v>0.694</c:v>
                </c:pt>
                <c:pt idx="59">
                  <c:v>0.747</c:v>
                </c:pt>
                <c:pt idx="60">
                  <c:v>0.518</c:v>
                </c:pt>
                <c:pt idx="61">
                  <c:v>0.477</c:v>
                </c:pt>
                <c:pt idx="62">
                  <c:v>0.248</c:v>
                </c:pt>
                <c:pt idx="63">
                  <c:v>0.437</c:v>
                </c:pt>
                <c:pt idx="64">
                  <c:v>0.189</c:v>
                </c:pt>
                <c:pt idx="65">
                  <c:v>0.136</c:v>
                </c:pt>
                <c:pt idx="66">
                  <c:v>1.072</c:v>
                </c:pt>
                <c:pt idx="67">
                  <c:v>12.863</c:v>
                </c:pt>
                <c:pt idx="68">
                  <c:v>18.231</c:v>
                </c:pt>
                <c:pt idx="69">
                  <c:v>10.209</c:v>
                </c:pt>
                <c:pt idx="70">
                  <c:v>13.757</c:v>
                </c:pt>
                <c:pt idx="71">
                  <c:v>1.39</c:v>
                </c:pt>
                <c:pt idx="72">
                  <c:v>3.089</c:v>
                </c:pt>
                <c:pt idx="73">
                  <c:v>3.756</c:v>
                </c:pt>
                <c:pt idx="74">
                  <c:v>3.632</c:v>
                </c:pt>
                <c:pt idx="75">
                  <c:v>12.317</c:v>
                </c:pt>
                <c:pt idx="76">
                  <c:v>53.579</c:v>
                </c:pt>
                <c:pt idx="77">
                  <c:v>83.404</c:v>
                </c:pt>
                <c:pt idx="78">
                  <c:v>2.263</c:v>
                </c:pt>
                <c:pt idx="79">
                  <c:v>0.642</c:v>
                </c:pt>
                <c:pt idx="80">
                  <c:v>1.888</c:v>
                </c:pt>
                <c:pt idx="81">
                  <c:v>2.544</c:v>
                </c:pt>
                <c:pt idx="82">
                  <c:v>14.959</c:v>
                </c:pt>
                <c:pt idx="83">
                  <c:v>2.879</c:v>
                </c:pt>
                <c:pt idx="84">
                  <c:v>2.167</c:v>
                </c:pt>
                <c:pt idx="85">
                  <c:v>1.478</c:v>
                </c:pt>
                <c:pt idx="86">
                  <c:v>1.669</c:v>
                </c:pt>
                <c:pt idx="87">
                  <c:v>2.722</c:v>
                </c:pt>
                <c:pt idx="88">
                  <c:v>2.954</c:v>
                </c:pt>
                <c:pt idx="89">
                  <c:v>1.485</c:v>
                </c:pt>
                <c:pt idx="90">
                  <c:v>9.49</c:v>
                </c:pt>
                <c:pt idx="91">
                  <c:v>19.687</c:v>
                </c:pt>
                <c:pt idx="92">
                  <c:v>30.469</c:v>
                </c:pt>
                <c:pt idx="93">
                  <c:v>177.819</c:v>
                </c:pt>
                <c:pt idx="94">
                  <c:v>213.975</c:v>
                </c:pt>
                <c:pt idx="95">
                  <c:v>31.38</c:v>
                </c:pt>
                <c:pt idx="96">
                  <c:v>13.967</c:v>
                </c:pt>
                <c:pt idx="97">
                  <c:v>5.672</c:v>
                </c:pt>
                <c:pt idx="98">
                  <c:v>5.762</c:v>
                </c:pt>
                <c:pt idx="99">
                  <c:v>6.176</c:v>
                </c:pt>
                <c:pt idx="100">
                  <c:v>2.976</c:v>
                </c:pt>
                <c:pt idx="101">
                  <c:v>3.422</c:v>
                </c:pt>
                <c:pt idx="102">
                  <c:v>0.171</c:v>
                </c:pt>
                <c:pt idx="103">
                  <c:v>0.08</c:v>
                </c:pt>
                <c:pt idx="104">
                  <c:v>0.032</c:v>
                </c:pt>
                <c:pt idx="105">
                  <c:v>1.065</c:v>
                </c:pt>
                <c:pt idx="106">
                  <c:v>12.78</c:v>
                </c:pt>
                <c:pt idx="107">
                  <c:v>4.106</c:v>
                </c:pt>
                <c:pt idx="108">
                  <c:v>9.848</c:v>
                </c:pt>
                <c:pt idx="109">
                  <c:v>23.705</c:v>
                </c:pt>
                <c:pt idx="110">
                  <c:v>4.415</c:v>
                </c:pt>
                <c:pt idx="111">
                  <c:v>9.652</c:v>
                </c:pt>
                <c:pt idx="112">
                  <c:v>6.822</c:v>
                </c:pt>
                <c:pt idx="113">
                  <c:v>29.51</c:v>
                </c:pt>
                <c:pt idx="114">
                  <c:v>40.73</c:v>
                </c:pt>
                <c:pt idx="115">
                  <c:v>49.672</c:v>
                </c:pt>
                <c:pt idx="116">
                  <c:v>65.22</c:v>
                </c:pt>
                <c:pt idx="120">
                  <c:v>0.338</c:v>
                </c:pt>
                <c:pt idx="121">
                  <c:v>2.208</c:v>
                </c:pt>
                <c:pt idx="122">
                  <c:v>0.505</c:v>
                </c:pt>
                <c:pt idx="123">
                  <c:v>0.089</c:v>
                </c:pt>
                <c:pt idx="124">
                  <c:v>0.586</c:v>
                </c:pt>
                <c:pt idx="125">
                  <c:v>5.564</c:v>
                </c:pt>
                <c:pt idx="126">
                  <c:v>5.166</c:v>
                </c:pt>
                <c:pt idx="127">
                  <c:v>3.38</c:v>
                </c:pt>
                <c:pt idx="128">
                  <c:v>1.607</c:v>
                </c:pt>
                <c:pt idx="129">
                  <c:v>10.487</c:v>
                </c:pt>
                <c:pt idx="130">
                  <c:v>26.784</c:v>
                </c:pt>
                <c:pt idx="131">
                  <c:v>32.725</c:v>
                </c:pt>
                <c:pt idx="132">
                  <c:v>72.186</c:v>
                </c:pt>
                <c:pt idx="134">
                  <c:v>7.418</c:v>
                </c:pt>
                <c:pt idx="135">
                  <c:v>70.011</c:v>
                </c:pt>
                <c:pt idx="141">
                  <c:v>2.262</c:v>
                </c:pt>
                <c:pt idx="142">
                  <c:v>12.491</c:v>
                </c:pt>
                <c:pt idx="143">
                  <c:v>1.821</c:v>
                </c:pt>
                <c:pt idx="144">
                  <c:v>3.235</c:v>
                </c:pt>
                <c:pt idx="145">
                  <c:v>3.652</c:v>
                </c:pt>
                <c:pt idx="149">
                  <c:v>0.027</c:v>
                </c:pt>
                <c:pt idx="150">
                  <c:v>3.734</c:v>
                </c:pt>
                <c:pt idx="151">
                  <c:v>6.434</c:v>
                </c:pt>
                <c:pt idx="152">
                  <c:v>10.959</c:v>
                </c:pt>
                <c:pt idx="153">
                  <c:v>5.662</c:v>
                </c:pt>
                <c:pt idx="154">
                  <c:v>3.996</c:v>
                </c:pt>
                <c:pt idx="155">
                  <c:v>2.625</c:v>
                </c:pt>
                <c:pt idx="156">
                  <c:v>14.771</c:v>
                </c:pt>
                <c:pt idx="157">
                  <c:v>3.199</c:v>
                </c:pt>
                <c:pt idx="158">
                  <c:v>0.195</c:v>
                </c:pt>
                <c:pt idx="159">
                  <c:v>8.972</c:v>
                </c:pt>
                <c:pt idx="160">
                  <c:v>1.074</c:v>
                </c:pt>
                <c:pt idx="161">
                  <c:v>11.052</c:v>
                </c:pt>
                <c:pt idx="162">
                  <c:v>20.376</c:v>
                </c:pt>
                <c:pt idx="163">
                  <c:v>16.645</c:v>
                </c:pt>
                <c:pt idx="164">
                  <c:v>17.384</c:v>
                </c:pt>
                <c:pt idx="165">
                  <c:v>26.46</c:v>
                </c:pt>
                <c:pt idx="166">
                  <c:v>32.654</c:v>
                </c:pt>
                <c:pt idx="167">
                  <c:v>32.475</c:v>
                </c:pt>
                <c:pt idx="168">
                  <c:v>3.545</c:v>
                </c:pt>
                <c:pt idx="169">
                  <c:v>1.808</c:v>
                </c:pt>
                <c:pt idx="170">
                  <c:v>2.904</c:v>
                </c:pt>
                <c:pt idx="171">
                  <c:v>5.276</c:v>
                </c:pt>
                <c:pt idx="172">
                  <c:v>12.13</c:v>
                </c:pt>
                <c:pt idx="173">
                  <c:v>10.833</c:v>
                </c:pt>
                <c:pt idx="174">
                  <c:v>13.625</c:v>
                </c:pt>
                <c:pt idx="175">
                  <c:v>17.048</c:v>
                </c:pt>
                <c:pt idx="176">
                  <c:v>27.632</c:v>
                </c:pt>
                <c:pt idx="177">
                  <c:v>16.889</c:v>
                </c:pt>
                <c:pt idx="178">
                  <c:v>10.939</c:v>
                </c:pt>
                <c:pt idx="179">
                  <c:v>6.731</c:v>
                </c:pt>
                <c:pt idx="180">
                  <c:v>8.942</c:v>
                </c:pt>
                <c:pt idx="181">
                  <c:v>18.508</c:v>
                </c:pt>
                <c:pt idx="182">
                  <c:v>13.309</c:v>
                </c:pt>
                <c:pt idx="183">
                  <c:v>2.215</c:v>
                </c:pt>
                <c:pt idx="184">
                  <c:v>4.485</c:v>
                </c:pt>
                <c:pt idx="185">
                  <c:v>17.247</c:v>
                </c:pt>
                <c:pt idx="186">
                  <c:v>11.317</c:v>
                </c:pt>
                <c:pt idx="187">
                  <c:v>11.621</c:v>
                </c:pt>
                <c:pt idx="188">
                  <c:v>8.539</c:v>
                </c:pt>
                <c:pt idx="189">
                  <c:v>10.95</c:v>
                </c:pt>
                <c:pt idx="190">
                  <c:v>11.834</c:v>
                </c:pt>
                <c:pt idx="191">
                  <c:v>8.064</c:v>
                </c:pt>
                <c:pt idx="192">
                  <c:v>0.236</c:v>
                </c:pt>
                <c:pt idx="193">
                  <c:v>3.28</c:v>
                </c:pt>
                <c:pt idx="194">
                  <c:v>3.776</c:v>
                </c:pt>
                <c:pt idx="195">
                  <c:v>3.421</c:v>
                </c:pt>
                <c:pt idx="196">
                  <c:v>4.12</c:v>
                </c:pt>
                <c:pt idx="197">
                  <c:v>5.057</c:v>
                </c:pt>
                <c:pt idx="198">
                  <c:v>4.817</c:v>
                </c:pt>
                <c:pt idx="199">
                  <c:v>9.394</c:v>
                </c:pt>
                <c:pt idx="200">
                  <c:v>9.806</c:v>
                </c:pt>
                <c:pt idx="201">
                  <c:v>11.191</c:v>
                </c:pt>
                <c:pt idx="202">
                  <c:v>10.265</c:v>
                </c:pt>
                <c:pt idx="203">
                  <c:v>8.707</c:v>
                </c:pt>
                <c:pt idx="204">
                  <c:v>7.161</c:v>
                </c:pt>
                <c:pt idx="205">
                  <c:v>5.888</c:v>
                </c:pt>
                <c:pt idx="206">
                  <c:v>3.137</c:v>
                </c:pt>
                <c:pt idx="207">
                  <c:v>3.444</c:v>
                </c:pt>
                <c:pt idx="208">
                  <c:v>3.352</c:v>
                </c:pt>
                <c:pt idx="209">
                  <c:v>3.655</c:v>
                </c:pt>
                <c:pt idx="210">
                  <c:v>4.089</c:v>
                </c:pt>
                <c:pt idx="211">
                  <c:v>3.721</c:v>
                </c:pt>
                <c:pt idx="212">
                  <c:v>3.623</c:v>
                </c:pt>
                <c:pt idx="213">
                  <c:v>3.319</c:v>
                </c:pt>
                <c:pt idx="214">
                  <c:v>3.077</c:v>
                </c:pt>
                <c:pt idx="215">
                  <c:v>2.886</c:v>
                </c:pt>
                <c:pt idx="216">
                  <c:v>3.035</c:v>
                </c:pt>
                <c:pt idx="217">
                  <c:v>2.919</c:v>
                </c:pt>
                <c:pt idx="218">
                  <c:v>3.125</c:v>
                </c:pt>
                <c:pt idx="219">
                  <c:v>2.483</c:v>
                </c:pt>
                <c:pt idx="220">
                  <c:v>2.411</c:v>
                </c:pt>
                <c:pt idx="221">
                  <c:v>9.621</c:v>
                </c:pt>
                <c:pt idx="222">
                  <c:v>9.265</c:v>
                </c:pt>
                <c:pt idx="223">
                  <c:v>9.16</c:v>
                </c:pt>
                <c:pt idx="224">
                  <c:v>11.793</c:v>
                </c:pt>
                <c:pt idx="225">
                  <c:v>5.926</c:v>
                </c:pt>
                <c:pt idx="226">
                  <c:v>2.245</c:v>
                </c:pt>
                <c:pt idx="227">
                  <c:v>2.426</c:v>
                </c:pt>
                <c:pt idx="228">
                  <c:v>2.518</c:v>
                </c:pt>
                <c:pt idx="229">
                  <c:v>1.932</c:v>
                </c:pt>
                <c:pt idx="230">
                  <c:v>2.269</c:v>
                </c:pt>
                <c:pt idx="231">
                  <c:v>2.185</c:v>
                </c:pt>
                <c:pt idx="232">
                  <c:v>4.364</c:v>
                </c:pt>
                <c:pt idx="233">
                  <c:v>10.136</c:v>
                </c:pt>
                <c:pt idx="234">
                  <c:v>14.03</c:v>
                </c:pt>
                <c:pt idx="235">
                  <c:v>9.164</c:v>
                </c:pt>
                <c:pt idx="236">
                  <c:v>19.363</c:v>
                </c:pt>
                <c:pt idx="237">
                  <c:v>15.664</c:v>
                </c:pt>
                <c:pt idx="238">
                  <c:v>49.858</c:v>
                </c:pt>
                <c:pt idx="239">
                  <c:v>14.69</c:v>
                </c:pt>
                <c:pt idx="240">
                  <c:v>41.012</c:v>
                </c:pt>
                <c:pt idx="241">
                  <c:v>0.54</c:v>
                </c:pt>
                <c:pt idx="242">
                  <c:v>3.137</c:v>
                </c:pt>
                <c:pt idx="243">
                  <c:v>6.376</c:v>
                </c:pt>
                <c:pt idx="244">
                  <c:v>27.389</c:v>
                </c:pt>
                <c:pt idx="245">
                  <c:v>3.257</c:v>
                </c:pt>
                <c:pt idx="246">
                  <c:v>21.098</c:v>
                </c:pt>
                <c:pt idx="247">
                  <c:v>20.786</c:v>
                </c:pt>
                <c:pt idx="248">
                  <c:v>3.47</c:v>
                </c:pt>
                <c:pt idx="249">
                  <c:v>1.504</c:v>
                </c:pt>
                <c:pt idx="250">
                  <c:v>1.279</c:v>
                </c:pt>
                <c:pt idx="251">
                  <c:v>1.547</c:v>
                </c:pt>
                <c:pt idx="252">
                  <c:v>3.831</c:v>
                </c:pt>
                <c:pt idx="253">
                  <c:v>8.753</c:v>
                </c:pt>
                <c:pt idx="254">
                  <c:v>8.828</c:v>
                </c:pt>
                <c:pt idx="255">
                  <c:v>10.975</c:v>
                </c:pt>
                <c:pt idx="256">
                  <c:v>10.399</c:v>
                </c:pt>
                <c:pt idx="257">
                  <c:v>10.503</c:v>
                </c:pt>
                <c:pt idx="258">
                  <c:v>10.399</c:v>
                </c:pt>
                <c:pt idx="259">
                  <c:v>10.503</c:v>
                </c:pt>
                <c:pt idx="260">
                  <c:v>10.756</c:v>
                </c:pt>
                <c:pt idx="261">
                  <c:v>11.316</c:v>
                </c:pt>
                <c:pt idx="262">
                  <c:v>14.097</c:v>
                </c:pt>
                <c:pt idx="263">
                  <c:v>12.649</c:v>
                </c:pt>
                <c:pt idx="264">
                  <c:v>43.095</c:v>
                </c:pt>
                <c:pt idx="265">
                  <c:v>37.905</c:v>
                </c:pt>
                <c:pt idx="266">
                  <c:v>1.601</c:v>
                </c:pt>
                <c:pt idx="267">
                  <c:v>27.485</c:v>
                </c:pt>
                <c:pt idx="268">
                  <c:v>2.359</c:v>
                </c:pt>
                <c:pt idx="269">
                  <c:v>7.415</c:v>
                </c:pt>
                <c:pt idx="270">
                  <c:v>8.373</c:v>
                </c:pt>
                <c:pt idx="271">
                  <c:v>59.318</c:v>
                </c:pt>
                <c:pt idx="272">
                  <c:v>85.753</c:v>
                </c:pt>
                <c:pt idx="273">
                  <c:v>77.762</c:v>
                </c:pt>
                <c:pt idx="274">
                  <c:v>31.504</c:v>
                </c:pt>
                <c:pt idx="275">
                  <c:v>83.57</c:v>
                </c:pt>
                <c:pt idx="276">
                  <c:v>96.48</c:v>
                </c:pt>
                <c:pt idx="277">
                  <c:v>9.765</c:v>
                </c:pt>
                <c:pt idx="278">
                  <c:v>9.228</c:v>
                </c:pt>
                <c:pt idx="279">
                  <c:v>8.256</c:v>
                </c:pt>
                <c:pt idx="280">
                  <c:v>7.371</c:v>
                </c:pt>
                <c:pt idx="281">
                  <c:v>7.804</c:v>
                </c:pt>
                <c:pt idx="282">
                  <c:v>7.569</c:v>
                </c:pt>
                <c:pt idx="283">
                  <c:v>3.794</c:v>
                </c:pt>
                <c:pt idx="284">
                  <c:v>3.621</c:v>
                </c:pt>
                <c:pt idx="285">
                  <c:v>1.984</c:v>
                </c:pt>
                <c:pt idx="286">
                  <c:v>4.89</c:v>
                </c:pt>
                <c:pt idx="287">
                  <c:v>7.577</c:v>
                </c:pt>
                <c:pt idx="288">
                  <c:v>4.459</c:v>
                </c:pt>
                <c:pt idx="289">
                  <c:v>38.449</c:v>
                </c:pt>
                <c:pt idx="290">
                  <c:v>35.449</c:v>
                </c:pt>
                <c:pt idx="291">
                  <c:v>11.477</c:v>
                </c:pt>
                <c:pt idx="295">
                  <c:v>8.238</c:v>
                </c:pt>
                <c:pt idx="296">
                  <c:v>7.617</c:v>
                </c:pt>
                <c:pt idx="297">
                  <c:v>7.62</c:v>
                </c:pt>
                <c:pt idx="299">
                  <c:v>7.93</c:v>
                </c:pt>
                <c:pt idx="300">
                  <c:v>7.529</c:v>
                </c:pt>
                <c:pt idx="301">
                  <c:v>7.745</c:v>
                </c:pt>
                <c:pt idx="302">
                  <c:v>7.514</c:v>
                </c:pt>
                <c:pt idx="303">
                  <c:v>7.413</c:v>
                </c:pt>
                <c:pt idx="304">
                  <c:v>9.955</c:v>
                </c:pt>
                <c:pt idx="305">
                  <c:v>8.741</c:v>
                </c:pt>
                <c:pt idx="307">
                  <c:v>6.828</c:v>
                </c:pt>
                <c:pt idx="308">
                  <c:v>7.142</c:v>
                </c:pt>
                <c:pt idx="309">
                  <c:v>8.2</c:v>
                </c:pt>
                <c:pt idx="310">
                  <c:v>7.846</c:v>
                </c:pt>
                <c:pt idx="311">
                  <c:v>1.845</c:v>
                </c:pt>
                <c:pt idx="312">
                  <c:v>3.109</c:v>
                </c:pt>
                <c:pt idx="313">
                  <c:v>4.894</c:v>
                </c:pt>
                <c:pt idx="314">
                  <c:v>4.45</c:v>
                </c:pt>
                <c:pt idx="315">
                  <c:v>3.135</c:v>
                </c:pt>
                <c:pt idx="316">
                  <c:v>3.586</c:v>
                </c:pt>
                <c:pt idx="317">
                  <c:v>1.877</c:v>
                </c:pt>
                <c:pt idx="318">
                  <c:v>2.327</c:v>
                </c:pt>
                <c:pt idx="319">
                  <c:v>1.859</c:v>
                </c:pt>
                <c:pt idx="320">
                  <c:v>3.139</c:v>
                </c:pt>
                <c:pt idx="321">
                  <c:v>3.016</c:v>
                </c:pt>
                <c:pt idx="322">
                  <c:v>2.723</c:v>
                </c:pt>
                <c:pt idx="323">
                  <c:v>2.741</c:v>
                </c:pt>
                <c:pt idx="324">
                  <c:v>2.554</c:v>
                </c:pt>
                <c:pt idx="325">
                  <c:v>4.427</c:v>
                </c:pt>
                <c:pt idx="326">
                  <c:v>4.162</c:v>
                </c:pt>
                <c:pt idx="327">
                  <c:v>5.608</c:v>
                </c:pt>
                <c:pt idx="328">
                  <c:v>7.062</c:v>
                </c:pt>
                <c:pt idx="329">
                  <c:v>10.475</c:v>
                </c:pt>
                <c:pt idx="330">
                  <c:v>7.28</c:v>
                </c:pt>
                <c:pt idx="331">
                  <c:v>13.566</c:v>
                </c:pt>
                <c:pt idx="332">
                  <c:v>18.076</c:v>
                </c:pt>
                <c:pt idx="333">
                  <c:v>10.406</c:v>
                </c:pt>
                <c:pt idx="334">
                  <c:v>3.987</c:v>
                </c:pt>
                <c:pt idx="335">
                  <c:v>3.892</c:v>
                </c:pt>
                <c:pt idx="336">
                  <c:v>3.482</c:v>
                </c:pt>
                <c:pt idx="337">
                  <c:v>3.595</c:v>
                </c:pt>
                <c:pt idx="338">
                  <c:v>2.253</c:v>
                </c:pt>
                <c:pt idx="339">
                  <c:v>8.978</c:v>
                </c:pt>
                <c:pt idx="340">
                  <c:v>9.055</c:v>
                </c:pt>
                <c:pt idx="341">
                  <c:v>6.191</c:v>
                </c:pt>
                <c:pt idx="342">
                  <c:v>2.951</c:v>
                </c:pt>
                <c:pt idx="343">
                  <c:v>1.326</c:v>
                </c:pt>
                <c:pt idx="344">
                  <c:v>2.331</c:v>
                </c:pt>
                <c:pt idx="345">
                  <c:v>2.415</c:v>
                </c:pt>
                <c:pt idx="346">
                  <c:v>2.336</c:v>
                </c:pt>
                <c:pt idx="347">
                  <c:v>2.942</c:v>
                </c:pt>
                <c:pt idx="348">
                  <c:v>2.496</c:v>
                </c:pt>
                <c:pt idx="349">
                  <c:v>3.05</c:v>
                </c:pt>
                <c:pt idx="350">
                  <c:v>23.674</c:v>
                </c:pt>
                <c:pt idx="351">
                  <c:v>7.191</c:v>
                </c:pt>
                <c:pt idx="352">
                  <c:v>2.304</c:v>
                </c:pt>
                <c:pt idx="353">
                  <c:v>1.778</c:v>
                </c:pt>
                <c:pt idx="355">
                  <c:v>5.674</c:v>
                </c:pt>
                <c:pt idx="356">
                  <c:v>3.818</c:v>
                </c:pt>
                <c:pt idx="357">
                  <c:v>11.515</c:v>
                </c:pt>
                <c:pt idx="358">
                  <c:v>6.796</c:v>
                </c:pt>
                <c:pt idx="359">
                  <c:v>3.412</c:v>
                </c:pt>
                <c:pt idx="360">
                  <c:v>24.322</c:v>
                </c:pt>
                <c:pt idx="361">
                  <c:v>9.27</c:v>
                </c:pt>
                <c:pt idx="367">
                  <c:v>7.847</c:v>
                </c:pt>
                <c:pt idx="368">
                  <c:v>4.798</c:v>
                </c:pt>
                <c:pt idx="369">
                  <c:v>2.324</c:v>
                </c:pt>
                <c:pt idx="370">
                  <c:v>3.403</c:v>
                </c:pt>
                <c:pt idx="371">
                  <c:v>2.15</c:v>
                </c:pt>
                <c:pt idx="372">
                  <c:v>3.212</c:v>
                </c:pt>
                <c:pt idx="373">
                  <c:v>2.818</c:v>
                </c:pt>
                <c:pt idx="374">
                  <c:v>2.197</c:v>
                </c:pt>
                <c:pt idx="376">
                  <c:v>2.347</c:v>
                </c:pt>
                <c:pt idx="377">
                  <c:v>5.427</c:v>
                </c:pt>
                <c:pt idx="378">
                  <c:v>2.138</c:v>
                </c:pt>
                <c:pt idx="379">
                  <c:v>2.768</c:v>
                </c:pt>
                <c:pt idx="380">
                  <c:v>2.723</c:v>
                </c:pt>
                <c:pt idx="381">
                  <c:v>13.371</c:v>
                </c:pt>
                <c:pt idx="382">
                  <c:v>4.23</c:v>
                </c:pt>
                <c:pt idx="383">
                  <c:v>4.141</c:v>
                </c:pt>
                <c:pt idx="384">
                  <c:v>14.966</c:v>
                </c:pt>
                <c:pt idx="385">
                  <c:v>14.52</c:v>
                </c:pt>
                <c:pt idx="386">
                  <c:v>2.017</c:v>
                </c:pt>
                <c:pt idx="387">
                  <c:v>1.329</c:v>
                </c:pt>
                <c:pt idx="388">
                  <c:v>22.431</c:v>
                </c:pt>
                <c:pt idx="389">
                  <c:v>18.962</c:v>
                </c:pt>
                <c:pt idx="390">
                  <c:v>7.183</c:v>
                </c:pt>
                <c:pt idx="392">
                  <c:v>5.036</c:v>
                </c:pt>
                <c:pt idx="393">
                  <c:v>4.264</c:v>
                </c:pt>
                <c:pt idx="394">
                  <c:v>2.647</c:v>
                </c:pt>
                <c:pt idx="395">
                  <c:v>4.705</c:v>
                </c:pt>
                <c:pt idx="396">
                  <c:v>4.847</c:v>
                </c:pt>
                <c:pt idx="397">
                  <c:v>1.844</c:v>
                </c:pt>
                <c:pt idx="398">
                  <c:v>4.696</c:v>
                </c:pt>
                <c:pt idx="399">
                  <c:v>2.686</c:v>
                </c:pt>
                <c:pt idx="400">
                  <c:v>3.092</c:v>
                </c:pt>
                <c:pt idx="401">
                  <c:v>4.642</c:v>
                </c:pt>
                <c:pt idx="402">
                  <c:v>3.326</c:v>
                </c:pt>
                <c:pt idx="403">
                  <c:v>3.509</c:v>
                </c:pt>
                <c:pt idx="404">
                  <c:v>2.593</c:v>
                </c:pt>
                <c:pt idx="405">
                  <c:v>2.464</c:v>
                </c:pt>
                <c:pt idx="406">
                  <c:v>2.754</c:v>
                </c:pt>
                <c:pt idx="407">
                  <c:v>2.604</c:v>
                </c:pt>
                <c:pt idx="408">
                  <c:v>4.042</c:v>
                </c:pt>
                <c:pt idx="409">
                  <c:v>11.599</c:v>
                </c:pt>
                <c:pt idx="410">
                  <c:v>3.599</c:v>
                </c:pt>
                <c:pt idx="411">
                  <c:v>2.602</c:v>
                </c:pt>
                <c:pt idx="412">
                  <c:v>0.542</c:v>
                </c:pt>
                <c:pt idx="413">
                  <c:v>1.789</c:v>
                </c:pt>
                <c:pt idx="414">
                  <c:v>6.555</c:v>
                </c:pt>
                <c:pt idx="415">
                  <c:v>8.718</c:v>
                </c:pt>
                <c:pt idx="416">
                  <c:v>3.266</c:v>
                </c:pt>
                <c:pt idx="417">
                  <c:v>8.554</c:v>
                </c:pt>
                <c:pt idx="418">
                  <c:v>4.216</c:v>
                </c:pt>
                <c:pt idx="419">
                  <c:v>3.612</c:v>
                </c:pt>
                <c:pt idx="420">
                  <c:v>4.263</c:v>
                </c:pt>
                <c:pt idx="421">
                  <c:v>4.198</c:v>
                </c:pt>
                <c:pt idx="422">
                  <c:v>5.674</c:v>
                </c:pt>
                <c:pt idx="423">
                  <c:v>23.547</c:v>
                </c:pt>
                <c:pt idx="424">
                  <c:v>33.316</c:v>
                </c:pt>
                <c:pt idx="425">
                  <c:v>10.721</c:v>
                </c:pt>
                <c:pt idx="426">
                  <c:v>12.147</c:v>
                </c:pt>
                <c:pt idx="427">
                  <c:v>20.35</c:v>
                </c:pt>
                <c:pt idx="428">
                  <c:v>24.573</c:v>
                </c:pt>
                <c:pt idx="429">
                  <c:v>21.512</c:v>
                </c:pt>
                <c:pt idx="430">
                  <c:v>1.427</c:v>
                </c:pt>
                <c:pt idx="431">
                  <c:v>2.54</c:v>
                </c:pt>
                <c:pt idx="432">
                  <c:v>1.702</c:v>
                </c:pt>
                <c:pt idx="434">
                  <c:v>2.516</c:v>
                </c:pt>
                <c:pt idx="435">
                  <c:v>1.532</c:v>
                </c:pt>
                <c:pt idx="436">
                  <c:v>0.652</c:v>
                </c:pt>
                <c:pt idx="437">
                  <c:v>16.207</c:v>
                </c:pt>
                <c:pt idx="440">
                  <c:v>0.273</c:v>
                </c:pt>
                <c:pt idx="441">
                  <c:v>1.949</c:v>
                </c:pt>
                <c:pt idx="442">
                  <c:v>1.949</c:v>
                </c:pt>
                <c:pt idx="443">
                  <c:v>5.308</c:v>
                </c:pt>
                <c:pt idx="444">
                  <c:v>13.878</c:v>
                </c:pt>
                <c:pt idx="445">
                  <c:v>24.784</c:v>
                </c:pt>
                <c:pt idx="446">
                  <c:v>20.261</c:v>
                </c:pt>
                <c:pt idx="447">
                  <c:v>44.219</c:v>
                </c:pt>
                <c:pt idx="448">
                  <c:v>1.744</c:v>
                </c:pt>
                <c:pt idx="449">
                  <c:v>14.437</c:v>
                </c:pt>
                <c:pt idx="450">
                  <c:v>21.675</c:v>
                </c:pt>
                <c:pt idx="451">
                  <c:v>14.543</c:v>
                </c:pt>
                <c:pt idx="452">
                  <c:v>18.84</c:v>
                </c:pt>
                <c:pt idx="453">
                  <c:v>9.214</c:v>
                </c:pt>
                <c:pt idx="454">
                  <c:v>23.99</c:v>
                </c:pt>
                <c:pt idx="455">
                  <c:v>49.223</c:v>
                </c:pt>
                <c:pt idx="456">
                  <c:v>79.452</c:v>
                </c:pt>
                <c:pt idx="457">
                  <c:v>4.774</c:v>
                </c:pt>
                <c:pt idx="458">
                  <c:v>3.583</c:v>
                </c:pt>
                <c:pt idx="459">
                  <c:v>2.472</c:v>
                </c:pt>
                <c:pt idx="460">
                  <c:v>3.623</c:v>
                </c:pt>
                <c:pt idx="461">
                  <c:v>6.074</c:v>
                </c:pt>
                <c:pt idx="462">
                  <c:v>4.402</c:v>
                </c:pt>
                <c:pt idx="463">
                  <c:v>3.748</c:v>
                </c:pt>
                <c:pt idx="464">
                  <c:v>11.182</c:v>
                </c:pt>
                <c:pt idx="465">
                  <c:v>8.517</c:v>
                </c:pt>
                <c:pt idx="466">
                  <c:v>2.321</c:v>
                </c:pt>
                <c:pt idx="467">
                  <c:v>16.079</c:v>
                </c:pt>
                <c:pt idx="468">
                  <c:v>16.948</c:v>
                </c:pt>
                <c:pt idx="469">
                  <c:v>3.291</c:v>
                </c:pt>
                <c:pt idx="470">
                  <c:v>4.126</c:v>
                </c:pt>
                <c:pt idx="471">
                  <c:v>30.852</c:v>
                </c:pt>
                <c:pt idx="472">
                  <c:v>2.704</c:v>
                </c:pt>
                <c:pt idx="473">
                  <c:v>14.099</c:v>
                </c:pt>
                <c:pt idx="474">
                  <c:v>2.372</c:v>
                </c:pt>
                <c:pt idx="475">
                  <c:v>0.097</c:v>
                </c:pt>
                <c:pt idx="476">
                  <c:v>0.945</c:v>
                </c:pt>
                <c:pt idx="477">
                  <c:v>1.762</c:v>
                </c:pt>
                <c:pt idx="478">
                  <c:v>0.436</c:v>
                </c:pt>
                <c:pt idx="479">
                  <c:v>9.372</c:v>
                </c:pt>
                <c:pt idx="480">
                  <c:v>0.284</c:v>
                </c:pt>
                <c:pt idx="481">
                  <c:v>0.626</c:v>
                </c:pt>
                <c:pt idx="482">
                  <c:v>0.845</c:v>
                </c:pt>
                <c:pt idx="483">
                  <c:v>14.022</c:v>
                </c:pt>
                <c:pt idx="484">
                  <c:v>12.405</c:v>
                </c:pt>
                <c:pt idx="485">
                  <c:v>31.915</c:v>
                </c:pt>
                <c:pt idx="486">
                  <c:v>3.235</c:v>
                </c:pt>
                <c:pt idx="487">
                  <c:v>3.532</c:v>
                </c:pt>
                <c:pt idx="488">
                  <c:v>23.841</c:v>
                </c:pt>
                <c:pt idx="489">
                  <c:v>6.653</c:v>
                </c:pt>
                <c:pt idx="490">
                  <c:v>13.108</c:v>
                </c:pt>
                <c:pt idx="491">
                  <c:v>6.02</c:v>
                </c:pt>
                <c:pt idx="492">
                  <c:v>2.414</c:v>
                </c:pt>
                <c:pt idx="493">
                  <c:v>1.926</c:v>
                </c:pt>
                <c:pt idx="494">
                  <c:v>1.232</c:v>
                </c:pt>
                <c:pt idx="495">
                  <c:v>2.324</c:v>
                </c:pt>
                <c:pt idx="496">
                  <c:v>1.535</c:v>
                </c:pt>
                <c:pt idx="497">
                  <c:v>1.111</c:v>
                </c:pt>
                <c:pt idx="498">
                  <c:v>2.324</c:v>
                </c:pt>
                <c:pt idx="499">
                  <c:v>28.609</c:v>
                </c:pt>
                <c:pt idx="500">
                  <c:v>19.779</c:v>
                </c:pt>
                <c:pt idx="501">
                  <c:v>1.872</c:v>
                </c:pt>
                <c:pt idx="502">
                  <c:v>1.305</c:v>
                </c:pt>
                <c:pt idx="503">
                  <c:v>2.134</c:v>
                </c:pt>
                <c:pt idx="504">
                  <c:v>1.39</c:v>
                </c:pt>
                <c:pt idx="505">
                  <c:v>36.747</c:v>
                </c:pt>
                <c:pt idx="506">
                  <c:v>1.15</c:v>
                </c:pt>
                <c:pt idx="507">
                  <c:v>7.428</c:v>
                </c:pt>
                <c:pt idx="508">
                  <c:v>2.76</c:v>
                </c:pt>
                <c:pt idx="509">
                  <c:v>0.168</c:v>
                </c:pt>
                <c:pt idx="510">
                  <c:v>1.967</c:v>
                </c:pt>
                <c:pt idx="511">
                  <c:v>1.652</c:v>
                </c:pt>
                <c:pt idx="512">
                  <c:v>1.799</c:v>
                </c:pt>
                <c:pt idx="513">
                  <c:v>0.916</c:v>
                </c:pt>
                <c:pt idx="514">
                  <c:v>0.733</c:v>
                </c:pt>
                <c:pt idx="515">
                  <c:v>1.007</c:v>
                </c:pt>
                <c:pt idx="516">
                  <c:v>31.825</c:v>
                </c:pt>
                <c:pt idx="517">
                  <c:v>3.598</c:v>
                </c:pt>
                <c:pt idx="518">
                  <c:v>1.776</c:v>
                </c:pt>
                <c:pt idx="519">
                  <c:v>2.425</c:v>
                </c:pt>
                <c:pt idx="520">
                  <c:v>2.002</c:v>
                </c:pt>
                <c:pt idx="521">
                  <c:v>1.773</c:v>
                </c:pt>
                <c:pt idx="522">
                  <c:v>1.753</c:v>
                </c:pt>
                <c:pt idx="523">
                  <c:v>1.895</c:v>
                </c:pt>
                <c:pt idx="524">
                  <c:v>1.494</c:v>
                </c:pt>
                <c:pt idx="525">
                  <c:v>1.745</c:v>
                </c:pt>
                <c:pt idx="526">
                  <c:v>1.586</c:v>
                </c:pt>
                <c:pt idx="527">
                  <c:v>1.374</c:v>
                </c:pt>
                <c:pt idx="528">
                  <c:v>1.471</c:v>
                </c:pt>
                <c:pt idx="529">
                  <c:v>3.379</c:v>
                </c:pt>
                <c:pt idx="530">
                  <c:v>3.436</c:v>
                </c:pt>
                <c:pt idx="531">
                  <c:v>7.252</c:v>
                </c:pt>
                <c:pt idx="532">
                  <c:v>6.799</c:v>
                </c:pt>
                <c:pt idx="533">
                  <c:v>7.987</c:v>
                </c:pt>
                <c:pt idx="534">
                  <c:v>0.435</c:v>
                </c:pt>
                <c:pt idx="535">
                  <c:v>1.023</c:v>
                </c:pt>
                <c:pt idx="536">
                  <c:v>1.041</c:v>
                </c:pt>
                <c:pt idx="537">
                  <c:v>0.706</c:v>
                </c:pt>
                <c:pt idx="538">
                  <c:v>0.432</c:v>
                </c:pt>
                <c:pt idx="539">
                  <c:v>0.684</c:v>
                </c:pt>
                <c:pt idx="540">
                  <c:v>1.606</c:v>
                </c:pt>
                <c:pt idx="541">
                  <c:v>0.95</c:v>
                </c:pt>
                <c:pt idx="542">
                  <c:v>2.911</c:v>
                </c:pt>
                <c:pt idx="543">
                  <c:v>0.647</c:v>
                </c:pt>
                <c:pt idx="544">
                  <c:v>0.629</c:v>
                </c:pt>
                <c:pt idx="545">
                  <c:v>0.421</c:v>
                </c:pt>
                <c:pt idx="546">
                  <c:v>1.02</c:v>
                </c:pt>
                <c:pt idx="547">
                  <c:v>0.674</c:v>
                </c:pt>
                <c:pt idx="548">
                  <c:v>1.416</c:v>
                </c:pt>
                <c:pt idx="549">
                  <c:v>0.727</c:v>
                </c:pt>
                <c:pt idx="550">
                  <c:v>1.708</c:v>
                </c:pt>
                <c:pt idx="551">
                  <c:v>9.445</c:v>
                </c:pt>
                <c:pt idx="552">
                  <c:v>1.244</c:v>
                </c:pt>
                <c:pt idx="553">
                  <c:v>1.35</c:v>
                </c:pt>
                <c:pt idx="554">
                  <c:v>20.769</c:v>
                </c:pt>
                <c:pt idx="555">
                  <c:v>0.274</c:v>
                </c:pt>
                <c:pt idx="556">
                  <c:v>0.276</c:v>
                </c:pt>
                <c:pt idx="557">
                  <c:v>0.271</c:v>
                </c:pt>
                <c:pt idx="558">
                  <c:v>0.479</c:v>
                </c:pt>
              </c:numCache>
            </c:numRef>
          </c:xVal>
          <c:yVal>
            <c:numRef>
              <c:f>DATA!$G$9:$G$567</c:f>
              <c:numCache>
                <c:ptCount val="559"/>
                <c:pt idx="0">
                  <c:v>28.115337600000004</c:v>
                </c:pt>
                <c:pt idx="1">
                  <c:v>18.608546880000002</c:v>
                </c:pt>
                <c:pt idx="2">
                  <c:v>15.898264128000003</c:v>
                </c:pt>
                <c:pt idx="3">
                  <c:v>57.595767552000005</c:v>
                </c:pt>
                <c:pt idx="4">
                  <c:v>22.691533248000002</c:v>
                </c:pt>
                <c:pt idx="5">
                  <c:v>158.68279872</c:v>
                </c:pt>
                <c:pt idx="6">
                  <c:v>456.03217728</c:v>
                </c:pt>
                <c:pt idx="7">
                  <c:v>22.41271152</c:v>
                </c:pt>
                <c:pt idx="8">
                  <c:v>249.83378207999996</c:v>
                </c:pt>
                <c:pt idx="9">
                  <c:v>283.64401152</c:v>
                </c:pt>
                <c:pt idx="10">
                  <c:v>779.0250124800002</c:v>
                </c:pt>
                <c:pt idx="11">
                  <c:v>23.386470912</c:v>
                </c:pt>
                <c:pt idx="12">
                  <c:v>165.02046624000002</c:v>
                </c:pt>
                <c:pt idx="13">
                  <c:v>15.250016736000005</c:v>
                </c:pt>
                <c:pt idx="14">
                  <c:v>13.006887840000001</c:v>
                </c:pt>
                <c:pt idx="15">
                  <c:v>10.508642784000001</c:v>
                </c:pt>
                <c:pt idx="16">
                  <c:v>5.594331456</c:v>
                </c:pt>
                <c:pt idx="17">
                  <c:v>5.5702944</c:v>
                </c:pt>
                <c:pt idx="18">
                  <c:v>2.531609856</c:v>
                </c:pt>
                <c:pt idx="19">
                  <c:v>1.9352813760000003</c:v>
                </c:pt>
                <c:pt idx="20">
                  <c:v>1.1883893760000002</c:v>
                </c:pt>
                <c:pt idx="21">
                  <c:v>0.8700007679999999</c:v>
                </c:pt>
                <c:pt idx="22">
                  <c:v>0.887382144</c:v>
                </c:pt>
                <c:pt idx="23">
                  <c:v>1.8253477439999999</c:v>
                </c:pt>
                <c:pt idx="24">
                  <c:v>0.38986444800000003</c:v>
                </c:pt>
                <c:pt idx="25">
                  <c:v>2.7904236480000004</c:v>
                </c:pt>
                <c:pt idx="26">
                  <c:v>2.164618368</c:v>
                </c:pt>
                <c:pt idx="27">
                  <c:v>5.1288837119999995</c:v>
                </c:pt>
                <c:pt idx="28">
                  <c:v>1.791028512</c:v>
                </c:pt>
                <c:pt idx="29">
                  <c:v>1.8222681600000004</c:v>
                </c:pt>
                <c:pt idx="30">
                  <c:v>2.245292928</c:v>
                </c:pt>
                <c:pt idx="31">
                  <c:v>2120.4843292800006</c:v>
                </c:pt>
                <c:pt idx="32">
                  <c:v>108.43056000000001</c:v>
                </c:pt>
                <c:pt idx="33">
                  <c:v>8.937133056</c:v>
                </c:pt>
                <c:pt idx="34">
                  <c:v>12.52418688</c:v>
                </c:pt>
                <c:pt idx="35">
                  <c:v>2.9816881920000005</c:v>
                </c:pt>
                <c:pt idx="36">
                  <c:v>2.8975795200000007</c:v>
                </c:pt>
                <c:pt idx="37">
                  <c:v>23.783819904000005</c:v>
                </c:pt>
                <c:pt idx="38">
                  <c:v>2275.45635456</c:v>
                </c:pt>
                <c:pt idx="39">
                  <c:v>7056.125536320002</c:v>
                </c:pt>
                <c:pt idx="40">
                  <c:v>6115.963518720001</c:v>
                </c:pt>
                <c:pt idx="42">
                  <c:v>569.3743152000001</c:v>
                </c:pt>
                <c:pt idx="43">
                  <c:v>3545.7987686399997</c:v>
                </c:pt>
                <c:pt idx="44">
                  <c:v>2027.1047558400003</c:v>
                </c:pt>
                <c:pt idx="45">
                  <c:v>127.7954136</c:v>
                </c:pt>
                <c:pt idx="46">
                  <c:v>43.476264000000015</c:v>
                </c:pt>
                <c:pt idx="47">
                  <c:v>24.797912832</c:v>
                </c:pt>
                <c:pt idx="48">
                  <c:v>100.57823280000002</c:v>
                </c:pt>
                <c:pt idx="49">
                  <c:v>20.09675808</c:v>
                </c:pt>
                <c:pt idx="50">
                  <c:v>13.283350560000002</c:v>
                </c:pt>
                <c:pt idx="51">
                  <c:v>9.848438784</c:v>
                </c:pt>
                <c:pt idx="52">
                  <c:v>7.542323712000001</c:v>
                </c:pt>
                <c:pt idx="53">
                  <c:v>9.943678080000002</c:v>
                </c:pt>
                <c:pt idx="54">
                  <c:v>7.366900320000002</c:v>
                </c:pt>
                <c:pt idx="55">
                  <c:v>4.996390176</c:v>
                </c:pt>
                <c:pt idx="56">
                  <c:v>2.900507904</c:v>
                </c:pt>
                <c:pt idx="57">
                  <c:v>3.2557754880000003</c:v>
                </c:pt>
                <c:pt idx="58">
                  <c:v>3.3904287359999996</c:v>
                </c:pt>
                <c:pt idx="59">
                  <c:v>3.2881386240000006</c:v>
                </c:pt>
                <c:pt idx="60">
                  <c:v>1.619690688</c:v>
                </c:pt>
                <c:pt idx="61">
                  <c:v>0.7662833279999999</c:v>
                </c:pt>
                <c:pt idx="62">
                  <c:v>0.7565230079999999</c:v>
                </c:pt>
                <c:pt idx="63">
                  <c:v>0.733614624</c:v>
                </c:pt>
                <c:pt idx="64">
                  <c:v>0.34907241599999994</c:v>
                </c:pt>
                <c:pt idx="65">
                  <c:v>0.102816</c:v>
                </c:pt>
                <c:pt idx="66">
                  <c:v>4.642771968000001</c:v>
                </c:pt>
                <c:pt idx="67">
                  <c:v>493.66753344</c:v>
                </c:pt>
                <c:pt idx="68">
                  <c:v>96.41544566400002</c:v>
                </c:pt>
                <c:pt idx="69">
                  <c:v>93.10411987200001</c:v>
                </c:pt>
                <c:pt idx="70">
                  <c:v>739.0744646400001</c:v>
                </c:pt>
                <c:pt idx="71">
                  <c:v>4.847474879999999</c:v>
                </c:pt>
                <c:pt idx="72">
                  <c:v>23.849254656000003</c:v>
                </c:pt>
                <c:pt idx="73">
                  <c:v>27.894519936</c:v>
                </c:pt>
                <c:pt idx="74">
                  <c:v>16.894204416</c:v>
                </c:pt>
                <c:pt idx="75">
                  <c:v>146.11312224</c:v>
                </c:pt>
                <c:pt idx="76">
                  <c:v>1470.2420505600003</c:v>
                </c:pt>
                <c:pt idx="77">
                  <c:v>7321.643493119999</c:v>
                </c:pt>
                <c:pt idx="78">
                  <c:v>5.0842549439999996</c:v>
                </c:pt>
                <c:pt idx="79">
                  <c:v>0.8873159040000002</c:v>
                </c:pt>
                <c:pt idx="80">
                  <c:v>4.618561536</c:v>
                </c:pt>
                <c:pt idx="81">
                  <c:v>78.80620032</c:v>
                </c:pt>
                <c:pt idx="82">
                  <c:v>886.79824128</c:v>
                </c:pt>
                <c:pt idx="83">
                  <c:v>41.349810240000004</c:v>
                </c:pt>
                <c:pt idx="84">
                  <c:v>17.645690304000002</c:v>
                </c:pt>
                <c:pt idx="85">
                  <c:v>7.037077248</c:v>
                </c:pt>
                <c:pt idx="86">
                  <c:v>7.906093056000002</c:v>
                </c:pt>
                <c:pt idx="87">
                  <c:v>11.396861568000002</c:v>
                </c:pt>
                <c:pt idx="88">
                  <c:v>16.245960192000005</c:v>
                </c:pt>
                <c:pt idx="89">
                  <c:v>4.166458560000001</c:v>
                </c:pt>
                <c:pt idx="90">
                  <c:v>162.45665280000003</c:v>
                </c:pt>
                <c:pt idx="91">
                  <c:v>379.14327072000003</c:v>
                </c:pt>
                <c:pt idx="92">
                  <c:v>3001.0746240000003</c:v>
                </c:pt>
                <c:pt idx="93">
                  <c:v>10468.21875552</c:v>
                </c:pt>
                <c:pt idx="94">
                  <c:v>7800.467184000001</c:v>
                </c:pt>
                <c:pt idx="95">
                  <c:v>910.7028288</c:v>
                </c:pt>
                <c:pt idx="96">
                  <c:v>242.59673376000003</c:v>
                </c:pt>
                <c:pt idx="97">
                  <c:v>21.090583296000002</c:v>
                </c:pt>
                <c:pt idx="98">
                  <c:v>34.895040768</c:v>
                </c:pt>
                <c:pt idx="99">
                  <c:v>11.502775296000001</c:v>
                </c:pt>
                <c:pt idx="100">
                  <c:v>6.2618849280000015</c:v>
                </c:pt>
                <c:pt idx="101">
                  <c:v>9.743008896</c:v>
                </c:pt>
                <c:pt idx="102">
                  <c:v>0.5361629760000001</c:v>
                </c:pt>
                <c:pt idx="103">
                  <c:v>0.0900864</c:v>
                </c:pt>
                <c:pt idx="104">
                  <c:v>0.048430080000000014</c:v>
                </c:pt>
                <c:pt idx="105">
                  <c:v>1.22718672</c:v>
                </c:pt>
                <c:pt idx="106">
                  <c:v>20.272965120000002</c:v>
                </c:pt>
                <c:pt idx="107">
                  <c:v>31.912883136</c:v>
                </c:pt>
                <c:pt idx="108">
                  <c:v>403.0841548800001</c:v>
                </c:pt>
                <c:pt idx="109">
                  <c:v>677.1058272</c:v>
                </c:pt>
                <c:pt idx="110">
                  <c:v>78.19848</c:v>
                </c:pt>
                <c:pt idx="111">
                  <c:v>119.14119936000002</c:v>
                </c:pt>
                <c:pt idx="112">
                  <c:v>60.09145056000001</c:v>
                </c:pt>
                <c:pt idx="113">
                  <c:v>996.9186240000001</c:v>
                </c:pt>
                <c:pt idx="114">
                  <c:v>1064.51928</c:v>
                </c:pt>
                <c:pt idx="115">
                  <c:v>1543.5673344</c:v>
                </c:pt>
                <c:pt idx="116">
                  <c:v>2643.75792</c:v>
                </c:pt>
                <c:pt idx="120">
                  <c:v>1.065040704</c:v>
                </c:pt>
                <c:pt idx="121">
                  <c:v>14.456641536</c:v>
                </c:pt>
                <c:pt idx="122">
                  <c:v>2.22843168</c:v>
                </c:pt>
                <c:pt idx="123">
                  <c:v>0.14141174399999998</c:v>
                </c:pt>
                <c:pt idx="124">
                  <c:v>0.7054502400000001</c:v>
                </c:pt>
                <c:pt idx="125">
                  <c:v>176.07522816</c:v>
                </c:pt>
                <c:pt idx="126">
                  <c:v>109.08608256</c:v>
                </c:pt>
                <c:pt idx="127">
                  <c:v>35.81091072</c:v>
                </c:pt>
                <c:pt idx="128">
                  <c:v>14.797153152</c:v>
                </c:pt>
                <c:pt idx="129">
                  <c:v>857.5714886400001</c:v>
                </c:pt>
                <c:pt idx="130">
                  <c:v>1069.2087091199999</c:v>
                </c:pt>
                <c:pt idx="131">
                  <c:v>2494.084824</c:v>
                </c:pt>
                <c:pt idx="132">
                  <c:v>4082.8632595200006</c:v>
                </c:pt>
                <c:pt idx="134">
                  <c:v>37.989180288</c:v>
                </c:pt>
                <c:pt idx="135">
                  <c:v>0.0060489504</c:v>
                </c:pt>
                <c:pt idx="141">
                  <c:v>41.801500000000004</c:v>
                </c:pt>
                <c:pt idx="142">
                  <c:v>650.8887666666666</c:v>
                </c:pt>
                <c:pt idx="143">
                  <c:v>28.3385</c:v>
                </c:pt>
                <c:pt idx="144">
                  <c:v>49.45733333333334</c:v>
                </c:pt>
                <c:pt idx="145">
                  <c:v>27.74058666666667</c:v>
                </c:pt>
                <c:pt idx="149">
                  <c:v>0.11719666666666667</c:v>
                </c:pt>
                <c:pt idx="150">
                  <c:v>24.313609666666668</c:v>
                </c:pt>
                <c:pt idx="151">
                  <c:v>70.94819466666667</c:v>
                </c:pt>
                <c:pt idx="152">
                  <c:v>62.72927999999999</c:v>
                </c:pt>
                <c:pt idx="153">
                  <c:v>31.129386105600005</c:v>
                </c:pt>
                <c:pt idx="154">
                  <c:v>28.6853467392</c:v>
                </c:pt>
                <c:pt idx="155">
                  <c:v>17.794728</c:v>
                </c:pt>
                <c:pt idx="156">
                  <c:v>161.8337702304</c:v>
                </c:pt>
                <c:pt idx="157">
                  <c:v>11.671088284800001</c:v>
                </c:pt>
                <c:pt idx="158">
                  <c:v>0.5849681760000001</c:v>
                </c:pt>
                <c:pt idx="159">
                  <c:v>153.61111929599997</c:v>
                </c:pt>
                <c:pt idx="160">
                  <c:v>6.3929222784</c:v>
                </c:pt>
                <c:pt idx="161">
                  <c:v>92.47754810880001</c:v>
                </c:pt>
                <c:pt idx="162">
                  <c:v>115.5166624512</c:v>
                </c:pt>
                <c:pt idx="163">
                  <c:v>203.43614875200007</c:v>
                </c:pt>
                <c:pt idx="164">
                  <c:v>173.7077147136</c:v>
                </c:pt>
                <c:pt idx="165">
                  <c:v>298.874463552</c:v>
                </c:pt>
                <c:pt idx="166">
                  <c:v>272.31053564160004</c:v>
                </c:pt>
                <c:pt idx="167">
                  <c:v>177.98097816</c:v>
                </c:pt>
                <c:pt idx="168">
                  <c:v>7.543771344</c:v>
                </c:pt>
                <c:pt idx="169">
                  <c:v>6.237721497600001</c:v>
                </c:pt>
                <c:pt idx="170">
                  <c:v>8.880539424768</c:v>
                </c:pt>
                <c:pt idx="171">
                  <c:v>15.568218201599999</c:v>
                </c:pt>
                <c:pt idx="172">
                  <c:v>66.21361372800001</c:v>
                </c:pt>
                <c:pt idx="173">
                  <c:v>213.135443064576</c:v>
                </c:pt>
                <c:pt idx="174">
                  <c:v>104.64013080000001</c:v>
                </c:pt>
                <c:pt idx="175">
                  <c:v>223.60090681036797</c:v>
                </c:pt>
                <c:pt idx="176">
                  <c:v>275.58609408</c:v>
                </c:pt>
                <c:pt idx="177">
                  <c:v>75.3443420832</c:v>
                </c:pt>
                <c:pt idx="178">
                  <c:v>356.003648762688</c:v>
                </c:pt>
                <c:pt idx="179">
                  <c:v>43.051642067231995</c:v>
                </c:pt>
                <c:pt idx="180">
                  <c:v>30.545614184256003</c:v>
                </c:pt>
                <c:pt idx="181">
                  <c:v>11.436998759423998</c:v>
                </c:pt>
                <c:pt idx="182">
                  <c:v>8.689423527936</c:v>
                </c:pt>
                <c:pt idx="183">
                  <c:v>1.23941030256</c:v>
                </c:pt>
                <c:pt idx="184">
                  <c:v>2.3940746294400004</c:v>
                </c:pt>
                <c:pt idx="185">
                  <c:v>49.58370991814401</c:v>
                </c:pt>
                <c:pt idx="186">
                  <c:v>16.133818314528</c:v>
                </c:pt>
                <c:pt idx="187">
                  <c:v>6.479568011808001</c:v>
                </c:pt>
                <c:pt idx="188">
                  <c:v>4.678081449696</c:v>
                </c:pt>
                <c:pt idx="189">
                  <c:v>6.4927357487999995</c:v>
                </c:pt>
                <c:pt idx="190">
                  <c:v>7.097818862592001</c:v>
                </c:pt>
                <c:pt idx="191">
                  <c:v>7.311919362048001</c:v>
                </c:pt>
                <c:pt idx="192">
                  <c:v>0.38958795417600006</c:v>
                </c:pt>
                <c:pt idx="193">
                  <c:v>2.08214809344</c:v>
                </c:pt>
                <c:pt idx="194">
                  <c:v>4.036060551168</c:v>
                </c:pt>
                <c:pt idx="195">
                  <c:v>8.009813031263999</c:v>
                </c:pt>
                <c:pt idx="196">
                  <c:v>21.456609569279998</c:v>
                </c:pt>
                <c:pt idx="197">
                  <c:v>22.478774576544005</c:v>
                </c:pt>
                <c:pt idx="198">
                  <c:v>20.273774493888002</c:v>
                </c:pt>
                <c:pt idx="199">
                  <c:v>26.184337191936006</c:v>
                </c:pt>
                <c:pt idx="200">
                  <c:v>30.028890893184</c:v>
                </c:pt>
                <c:pt idx="201">
                  <c:v>22.347209419200006</c:v>
                </c:pt>
                <c:pt idx="202">
                  <c:v>18.954306732960003</c:v>
                </c:pt>
                <c:pt idx="203">
                  <c:v>22.504216126752002</c:v>
                </c:pt>
                <c:pt idx="204">
                  <c:v>31.730401999296</c:v>
                </c:pt>
                <c:pt idx="205">
                  <c:v>17.554857394176</c:v>
                </c:pt>
                <c:pt idx="206">
                  <c:v>5.0917876704</c:v>
                </c:pt>
                <c:pt idx="207">
                  <c:v>0.706439010816</c:v>
                </c:pt>
                <c:pt idx="208">
                  <c:v>7.549036625664</c:v>
                </c:pt>
                <c:pt idx="209">
                  <c:v>9.88638645888</c:v>
                </c:pt>
                <c:pt idx="210">
                  <c:v>14.814155994048</c:v>
                </c:pt>
                <c:pt idx="211">
                  <c:v>3.573437047199999</c:v>
                </c:pt>
                <c:pt idx="212">
                  <c:v>0.7569769829760001</c:v>
                </c:pt>
                <c:pt idx="213">
                  <c:v>0.6802185885120001</c:v>
                </c:pt>
                <c:pt idx="214">
                  <c:v>4.405835780064001</c:v>
                </c:pt>
                <c:pt idx="215">
                  <c:v>5.337805779072</c:v>
                </c:pt>
                <c:pt idx="216">
                  <c:v>3.942188208</c:v>
                </c:pt>
                <c:pt idx="217">
                  <c:v>3.230216587584</c:v>
                </c:pt>
                <c:pt idx="218">
                  <c:v>2.7681921</c:v>
                </c:pt>
                <c:pt idx="219">
                  <c:v>5.953322321856001</c:v>
                </c:pt>
                <c:pt idx="220">
                  <c:v>3.3980495126400005</c:v>
                </c:pt>
                <c:pt idx="221">
                  <c:v>24.448322409984005</c:v>
                </c:pt>
                <c:pt idx="222">
                  <c:v>11.70812654064</c:v>
                </c:pt>
                <c:pt idx="223">
                  <c:v>23.74680110976</c:v>
                </c:pt>
                <c:pt idx="224">
                  <c:v>12.265453241567998</c:v>
                </c:pt>
                <c:pt idx="225">
                  <c:v>14.467273318656003</c:v>
                </c:pt>
                <c:pt idx="226">
                  <c:v>4.285856797920001</c:v>
                </c:pt>
                <c:pt idx="227">
                  <c:v>4.979445970176</c:v>
                </c:pt>
                <c:pt idx="228">
                  <c:v>6.21088187904</c:v>
                </c:pt>
                <c:pt idx="229">
                  <c:v>3.984722550144</c:v>
                </c:pt>
                <c:pt idx="230">
                  <c:v>3.644442096768001</c:v>
                </c:pt>
                <c:pt idx="231">
                  <c:v>3.9251333707200007</c:v>
                </c:pt>
                <c:pt idx="232">
                  <c:v>10.374113787264</c:v>
                </c:pt>
                <c:pt idx="233">
                  <c:v>11.951718928128</c:v>
                </c:pt>
                <c:pt idx="234">
                  <c:v>9.911318181119999</c:v>
                </c:pt>
                <c:pt idx="235">
                  <c:v>65.774024090496</c:v>
                </c:pt>
                <c:pt idx="236">
                  <c:v>1814.22907697232</c:v>
                </c:pt>
                <c:pt idx="237">
                  <c:v>102.57132259123199</c:v>
                </c:pt>
                <c:pt idx="238">
                  <c:v>712.7254707321599</c:v>
                </c:pt>
                <c:pt idx="239">
                  <c:v>121.70248650144</c:v>
                </c:pt>
                <c:pt idx="240">
                  <c:v>436.6940016568321</c:v>
                </c:pt>
                <c:pt idx="241">
                  <c:v>0.44314568640000007</c:v>
                </c:pt>
                <c:pt idx="242">
                  <c:v>1.1730201667200002</c:v>
                </c:pt>
                <c:pt idx="243">
                  <c:v>21.081351972096005</c:v>
                </c:pt>
                <c:pt idx="244">
                  <c:v>240.97155267225597</c:v>
                </c:pt>
                <c:pt idx="245">
                  <c:v>5.16262432032</c:v>
                </c:pt>
                <c:pt idx="246">
                  <c:v>36.746347442112004</c:v>
                </c:pt>
                <c:pt idx="247">
                  <c:v>54.15433117920001</c:v>
                </c:pt>
                <c:pt idx="248">
                  <c:v>4.78994347296</c:v>
                </c:pt>
                <c:pt idx="249">
                  <c:v>1.3916186173440002</c:v>
                </c:pt>
                <c:pt idx="250">
                  <c:v>1.39492876464</c:v>
                </c:pt>
                <c:pt idx="251">
                  <c:v>2.215357810848</c:v>
                </c:pt>
                <c:pt idx="252">
                  <c:v>3.2323262587200006</c:v>
                </c:pt>
                <c:pt idx="253">
                  <c:v>27.913799325312</c:v>
                </c:pt>
                <c:pt idx="254">
                  <c:v>0.0015254784</c:v>
                </c:pt>
                <c:pt idx="255">
                  <c:v>0.00189648</c:v>
                </c:pt>
                <c:pt idx="256">
                  <c:v>11.023740972576</c:v>
                </c:pt>
                <c:pt idx="257">
                  <c:v>11.624821564896</c:v>
                </c:pt>
                <c:pt idx="258">
                  <c:v>9.607171555872</c:v>
                </c:pt>
                <c:pt idx="259">
                  <c:v>3.8075717589120006</c:v>
                </c:pt>
                <c:pt idx="260">
                  <c:v>1.3762121299200003</c:v>
                </c:pt>
                <c:pt idx="261">
                  <c:v>1.9924694979840003</c:v>
                </c:pt>
                <c:pt idx="262">
                  <c:v>47.13589755936</c:v>
                </c:pt>
                <c:pt idx="263">
                  <c:v>58.990551957792</c:v>
                </c:pt>
                <c:pt idx="264">
                  <c:v>96.97652128944</c:v>
                </c:pt>
                <c:pt idx="265">
                  <c:v>93.07806729984001</c:v>
                </c:pt>
                <c:pt idx="266">
                  <c:v>2.5683265566720004</c:v>
                </c:pt>
                <c:pt idx="267">
                  <c:v>334.34093245104</c:v>
                </c:pt>
                <c:pt idx="268">
                  <c:v>7.0074698903999995</c:v>
                </c:pt>
                <c:pt idx="269">
                  <c:v>23.646813698880003</c:v>
                </c:pt>
                <c:pt idx="270">
                  <c:v>26.299730451168</c:v>
                </c:pt>
                <c:pt idx="271">
                  <c:v>840.4332870568321</c:v>
                </c:pt>
                <c:pt idx="272">
                  <c:v>738.2382635381762</c:v>
                </c:pt>
                <c:pt idx="273">
                  <c:v>891.85301253792</c:v>
                </c:pt>
                <c:pt idx="274">
                  <c:v>189.97358399078396</c:v>
                </c:pt>
                <c:pt idx="275">
                  <c:v>511.3905160752</c:v>
                </c:pt>
                <c:pt idx="276">
                  <c:v>407.61044218368</c:v>
                </c:pt>
                <c:pt idx="277">
                  <c:v>21.38908851072</c:v>
                </c:pt>
                <c:pt idx="278">
                  <c:v>21.291420675456003</c:v>
                </c:pt>
                <c:pt idx="279">
                  <c:v>15.147166427136</c:v>
                </c:pt>
                <c:pt idx="280">
                  <c:v>4.3565086656</c:v>
                </c:pt>
                <c:pt idx="281">
                  <c:v>0.8624778520320001</c:v>
                </c:pt>
                <c:pt idx="282">
                  <c:v>1.3918068544320001</c:v>
                </c:pt>
                <c:pt idx="283">
                  <c:v>1.8747410572799998</c:v>
                </c:pt>
                <c:pt idx="284">
                  <c:v>0.5172713792640001</c:v>
                </c:pt>
                <c:pt idx="285">
                  <c:v>3.5164772167679996</c:v>
                </c:pt>
                <c:pt idx="286">
                  <c:v>3.3511298313599998</c:v>
                </c:pt>
                <c:pt idx="287">
                  <c:v>0.583169078592</c:v>
                </c:pt>
                <c:pt idx="288">
                  <c:v>0.33311683641600004</c:v>
                </c:pt>
                <c:pt idx="289">
                  <c:v>52.97442562857599</c:v>
                </c:pt>
                <c:pt idx="290">
                  <c:v>47.073626653824</c:v>
                </c:pt>
                <c:pt idx="291">
                  <c:v>21.598470444096</c:v>
                </c:pt>
                <c:pt idx="295">
                  <c:v>12.361526023104002</c:v>
                </c:pt>
                <c:pt idx="296">
                  <c:v>5.342783900832</c:v>
                </c:pt>
                <c:pt idx="297">
                  <c:v>5.186980817280001</c:v>
                </c:pt>
                <c:pt idx="299">
                  <c:v>3.54364725312</c:v>
                </c:pt>
                <c:pt idx="300">
                  <c:v>1.8278320504032002</c:v>
                </c:pt>
                <c:pt idx="301">
                  <c:v>4.260688570080001</c:v>
                </c:pt>
                <c:pt idx="302">
                  <c:v>5.630824248192</c:v>
                </c:pt>
                <c:pt idx="303">
                  <c:v>4.590285450912001</c:v>
                </c:pt>
                <c:pt idx="304">
                  <c:v>6.820192162080001</c:v>
                </c:pt>
                <c:pt idx="305">
                  <c:v>13.500290169791999</c:v>
                </c:pt>
                <c:pt idx="307">
                  <c:v>23.656613048064003</c:v>
                </c:pt>
                <c:pt idx="308">
                  <c:v>15.871885773696</c:v>
                </c:pt>
                <c:pt idx="309">
                  <c:v>23.937805785600002</c:v>
                </c:pt>
                <c:pt idx="310">
                  <c:v>38.20389133248</c:v>
                </c:pt>
                <c:pt idx="311">
                  <c:v>3.8777898268800004</c:v>
                </c:pt>
                <c:pt idx="312">
                  <c:v>18.565891337952003</c:v>
                </c:pt>
                <c:pt idx="313">
                  <c:v>2.284693504704</c:v>
                </c:pt>
                <c:pt idx="314">
                  <c:v>0.6988782672000001</c:v>
                </c:pt>
                <c:pt idx="315">
                  <c:v>1.03726195056</c:v>
                </c:pt>
                <c:pt idx="316">
                  <c:v>5.729007829248</c:v>
                </c:pt>
                <c:pt idx="317">
                  <c:v>0.966573673344</c:v>
                </c:pt>
                <c:pt idx="318">
                  <c:v>0.6161497617600001</c:v>
                </c:pt>
                <c:pt idx="319">
                  <c:v>0.15480806140800002</c:v>
                </c:pt>
                <c:pt idx="320">
                  <c:v>0.24700685529600003</c:v>
                </c:pt>
                <c:pt idx="321">
                  <c:v>5.855184900864</c:v>
                </c:pt>
                <c:pt idx="322">
                  <c:v>9.846645179615999</c:v>
                </c:pt>
                <c:pt idx="323">
                  <c:v>4.317891247872001</c:v>
                </c:pt>
                <c:pt idx="324">
                  <c:v>6.2686190828159996</c:v>
                </c:pt>
                <c:pt idx="325">
                  <c:v>6.175353905855999</c:v>
                </c:pt>
                <c:pt idx="326">
                  <c:v>4.506974129087999</c:v>
                </c:pt>
                <c:pt idx="327">
                  <c:v>3.7646539891199997</c:v>
                </c:pt>
                <c:pt idx="328">
                  <c:v>12.6941088384</c:v>
                </c:pt>
                <c:pt idx="329">
                  <c:v>11.910787970400001</c:v>
                </c:pt>
                <c:pt idx="330">
                  <c:v>4.827018792960001</c:v>
                </c:pt>
                <c:pt idx="331">
                  <c:v>48.61730726092801</c:v>
                </c:pt>
                <c:pt idx="332">
                  <c:v>15.774819346944</c:v>
                </c:pt>
                <c:pt idx="333">
                  <c:v>8.26206597216</c:v>
                </c:pt>
                <c:pt idx="334">
                  <c:v>1.014404946336</c:v>
                </c:pt>
                <c:pt idx="335">
                  <c:v>1.7169705584640003</c:v>
                </c:pt>
                <c:pt idx="336">
                  <c:v>0.522892329984</c:v>
                </c:pt>
                <c:pt idx="337">
                  <c:v>2.28520414224</c:v>
                </c:pt>
                <c:pt idx="338">
                  <c:v>0.41691069273600007</c:v>
                </c:pt>
                <c:pt idx="339">
                  <c:v>4.3285825324800005</c:v>
                </c:pt>
                <c:pt idx="340">
                  <c:v>2.6193405744000002</c:v>
                </c:pt>
                <c:pt idx="341">
                  <c:v>4.721201921088</c:v>
                </c:pt>
                <c:pt idx="342">
                  <c:v>2.6258148146880003</c:v>
                </c:pt>
                <c:pt idx="343">
                  <c:v>1.6748011388160002</c:v>
                </c:pt>
                <c:pt idx="344">
                  <c:v>2.928156848064</c:v>
                </c:pt>
                <c:pt idx="345">
                  <c:v>1.1434098412800002</c:v>
                </c:pt>
                <c:pt idx="346">
                  <c:v>3.7702100367359996</c:v>
                </c:pt>
                <c:pt idx="347">
                  <c:v>4.248604805760001</c:v>
                </c:pt>
                <c:pt idx="348">
                  <c:v>1.7105232568320003</c:v>
                </c:pt>
                <c:pt idx="349">
                  <c:v>4.9691290032</c:v>
                </c:pt>
                <c:pt idx="350">
                  <c:v>19.026323350272</c:v>
                </c:pt>
                <c:pt idx="351">
                  <c:v>5.149619380224</c:v>
                </c:pt>
                <c:pt idx="352">
                  <c:v>3.04534536192</c:v>
                </c:pt>
                <c:pt idx="353">
                  <c:v>2.264775605568</c:v>
                </c:pt>
                <c:pt idx="355">
                  <c:v>2.001295332288</c:v>
                </c:pt>
                <c:pt idx="356">
                  <c:v>0.23640726124800004</c:v>
                </c:pt>
                <c:pt idx="357">
                  <c:v>24.39656445744</c:v>
                </c:pt>
                <c:pt idx="358">
                  <c:v>10.320169425408004</c:v>
                </c:pt>
                <c:pt idx="359">
                  <c:v>6.063485726591999</c:v>
                </c:pt>
                <c:pt idx="360">
                  <c:v>2.9915476271999997</c:v>
                </c:pt>
                <c:pt idx="361">
                  <c:v>5.3081850268799995</c:v>
                </c:pt>
                <c:pt idx="367">
                  <c:v>7.240242382719761</c:v>
                </c:pt>
                <c:pt idx="368">
                  <c:v>2.962315088323713</c:v>
                </c:pt>
                <c:pt idx="369">
                  <c:v>2.2817295552502372</c:v>
                </c:pt>
                <c:pt idx="370">
                  <c:v>2.5866977277119965</c:v>
                </c:pt>
                <c:pt idx="371">
                  <c:v>2.1776571053510354</c:v>
                </c:pt>
                <c:pt idx="372">
                  <c:v>1.6721889108871566</c:v>
                </c:pt>
                <c:pt idx="373">
                  <c:v>5.163330850055094</c:v>
                </c:pt>
                <c:pt idx="374">
                  <c:v>6.478349140778625</c:v>
                </c:pt>
                <c:pt idx="376">
                  <c:v>0.1138477093533658</c:v>
                </c:pt>
                <c:pt idx="377">
                  <c:v>8.16964203877493</c:v>
                </c:pt>
                <c:pt idx="378">
                  <c:v>0.44725012755262017</c:v>
                </c:pt>
                <c:pt idx="379">
                  <c:v>6.6965072428743255</c:v>
                </c:pt>
                <c:pt idx="380">
                  <c:v>6.587088556360171</c:v>
                </c:pt>
                <c:pt idx="381">
                  <c:v>19.336156642040702</c:v>
                </c:pt>
                <c:pt idx="382">
                  <c:v>5.251824291152512</c:v>
                </c:pt>
                <c:pt idx="383">
                  <c:v>0.7379633406268671</c:v>
                </c:pt>
                <c:pt idx="384">
                  <c:v>13.957415049869477</c:v>
                </c:pt>
                <c:pt idx="385">
                  <c:v>73.80392852472215</c:v>
                </c:pt>
                <c:pt idx="386">
                  <c:v>7.233291156770859</c:v>
                </c:pt>
                <c:pt idx="387">
                  <c:v>6.3350106064969705</c:v>
                </c:pt>
                <c:pt idx="388">
                  <c:v>60.05995859894401</c:v>
                </c:pt>
                <c:pt idx="389">
                  <c:v>43.949207962943994</c:v>
                </c:pt>
                <c:pt idx="390">
                  <c:v>13.707265803264</c:v>
                </c:pt>
                <c:pt idx="392">
                  <c:v>1.628615326464</c:v>
                </c:pt>
                <c:pt idx="393">
                  <c:v>1.100289655296</c:v>
                </c:pt>
                <c:pt idx="394">
                  <c:v>4.4736041514239995</c:v>
                </c:pt>
                <c:pt idx="395">
                  <c:v>13.21594631712</c:v>
                </c:pt>
                <c:pt idx="396">
                  <c:v>7.82158994064</c:v>
                </c:pt>
                <c:pt idx="397">
                  <c:v>1.450593427968</c:v>
                </c:pt>
                <c:pt idx="398">
                  <c:v>4.588793851392</c:v>
                </c:pt>
                <c:pt idx="399">
                  <c:v>4.203508947264001</c:v>
                </c:pt>
                <c:pt idx="400">
                  <c:v>4.052917116288</c:v>
                </c:pt>
                <c:pt idx="401">
                  <c:v>13.109741213184002</c:v>
                </c:pt>
                <c:pt idx="402">
                  <c:v>6.662625425856001</c:v>
                </c:pt>
                <c:pt idx="403">
                  <c:v>25.347626099135994</c:v>
                </c:pt>
                <c:pt idx="404">
                  <c:v>8.518854840192</c:v>
                </c:pt>
                <c:pt idx="405">
                  <c:v>9.753549087744002</c:v>
                </c:pt>
                <c:pt idx="406">
                  <c:v>6.924110677632001</c:v>
                </c:pt>
                <c:pt idx="407">
                  <c:v>5.996409955200001</c:v>
                </c:pt>
                <c:pt idx="408">
                  <c:v>3.6807376809599996</c:v>
                </c:pt>
                <c:pt idx="409">
                  <c:v>21.751563500352002</c:v>
                </c:pt>
                <c:pt idx="410">
                  <c:v>3.9286385714880008</c:v>
                </c:pt>
                <c:pt idx="411">
                  <c:v>2.037316541184</c:v>
                </c:pt>
                <c:pt idx="412">
                  <c:v>0.5118497107200001</c:v>
                </c:pt>
                <c:pt idx="413">
                  <c:v>1.7298533128320002</c:v>
                </c:pt>
                <c:pt idx="414">
                  <c:v>35.40803253695999</c:v>
                </c:pt>
                <c:pt idx="415">
                  <c:v>124.32024951897598</c:v>
                </c:pt>
                <c:pt idx="416">
                  <c:v>30.197330024831995</c:v>
                </c:pt>
                <c:pt idx="417">
                  <c:v>53.30789514086401</c:v>
                </c:pt>
                <c:pt idx="418">
                  <c:v>19.779028204032002</c:v>
                </c:pt>
                <c:pt idx="419">
                  <c:v>14.62285778688</c:v>
                </c:pt>
                <c:pt idx="420">
                  <c:v>19.360775183904003</c:v>
                </c:pt>
                <c:pt idx="421">
                  <c:v>3.8522382117120006</c:v>
                </c:pt>
                <c:pt idx="422">
                  <c:v>15.178030979328001</c:v>
                </c:pt>
                <c:pt idx="423">
                  <c:v>89.780897516256</c:v>
                </c:pt>
                <c:pt idx="424">
                  <c:v>169.21841504371199</c:v>
                </c:pt>
                <c:pt idx="425">
                  <c:v>32.834879409312</c:v>
                </c:pt>
                <c:pt idx="426">
                  <c:v>18.359106404544</c:v>
                </c:pt>
                <c:pt idx="427">
                  <c:v>70.26980811840002</c:v>
                </c:pt>
                <c:pt idx="428">
                  <c:v>88.391053130688</c:v>
                </c:pt>
                <c:pt idx="429">
                  <c:v>81.1533488256</c:v>
                </c:pt>
                <c:pt idx="430">
                  <c:v>1.8507416451840002</c:v>
                </c:pt>
                <c:pt idx="431">
                  <c:v>1.6066951660800004</c:v>
                </c:pt>
                <c:pt idx="432">
                  <c:v>1.019310208128</c:v>
                </c:pt>
                <c:pt idx="434">
                  <c:v>3.3966072460800003</c:v>
                </c:pt>
                <c:pt idx="435">
                  <c:v>3.028116589056</c:v>
                </c:pt>
                <c:pt idx="436">
                  <c:v>1.251922496256</c:v>
                </c:pt>
                <c:pt idx="437">
                  <c:v>35.730689164704</c:v>
                </c:pt>
                <c:pt idx="440">
                  <c:v>0.33445234368000004</c:v>
                </c:pt>
                <c:pt idx="441">
                  <c:v>5.364338663232</c:v>
                </c:pt>
                <c:pt idx="442">
                  <c:v>2.5787891327040002</c:v>
                </c:pt>
                <c:pt idx="443">
                  <c:v>3.281006947968</c:v>
                </c:pt>
                <c:pt idx="444">
                  <c:v>20.735426670336</c:v>
                </c:pt>
                <c:pt idx="445">
                  <c:v>73.187757126144</c:v>
                </c:pt>
                <c:pt idx="446">
                  <c:v>267.617212972416</c:v>
                </c:pt>
                <c:pt idx="447">
                  <c:v>286.502035470336</c:v>
                </c:pt>
                <c:pt idx="448">
                  <c:v>4.705302177791999</c:v>
                </c:pt>
                <c:pt idx="449">
                  <c:v>29.917383010271998</c:v>
                </c:pt>
                <c:pt idx="450">
                  <c:v>61.7066920584</c:v>
                </c:pt>
                <c:pt idx="451">
                  <c:v>61.75619331984</c:v>
                </c:pt>
                <c:pt idx="452">
                  <c:v>54.92785239936</c:v>
                </c:pt>
                <c:pt idx="453">
                  <c:v>33.787658685888</c:v>
                </c:pt>
                <c:pt idx="454">
                  <c:v>64.68446653632</c:v>
                </c:pt>
                <c:pt idx="455">
                  <c:v>241.7667932832192</c:v>
                </c:pt>
                <c:pt idx="456">
                  <c:v>357.904187843328</c:v>
                </c:pt>
                <c:pt idx="457">
                  <c:v>11.663569608768002</c:v>
                </c:pt>
                <c:pt idx="458">
                  <c:v>6.172018013376</c:v>
                </c:pt>
                <c:pt idx="459">
                  <c:v>3.605388427008001</c:v>
                </c:pt>
                <c:pt idx="460">
                  <c:v>9.122155188480003</c:v>
                </c:pt>
                <c:pt idx="461">
                  <c:v>6.050548334592</c:v>
                </c:pt>
                <c:pt idx="462">
                  <c:v>8.78675261184</c:v>
                </c:pt>
                <c:pt idx="463">
                  <c:v>4.519532096640001</c:v>
                </c:pt>
                <c:pt idx="464">
                  <c:v>9.313726468608</c:v>
                </c:pt>
                <c:pt idx="465">
                  <c:v>6.046602041952</c:v>
                </c:pt>
                <c:pt idx="466">
                  <c:v>4.442914498176001</c:v>
                </c:pt>
                <c:pt idx="467">
                  <c:v>16.378724394144</c:v>
                </c:pt>
                <c:pt idx="468">
                  <c:v>12.492873545472001</c:v>
                </c:pt>
                <c:pt idx="469">
                  <c:v>5.400419474592001</c:v>
                </c:pt>
                <c:pt idx="470">
                  <c:v>1.647183436416</c:v>
                </c:pt>
                <c:pt idx="471">
                  <c:v>31.581034240896003</c:v>
                </c:pt>
                <c:pt idx="472">
                  <c:v>0.32300841830399996</c:v>
                </c:pt>
                <c:pt idx="473">
                  <c:v>2.978150042304001</c:v>
                </c:pt>
                <c:pt idx="474">
                  <c:v>7.36467061248</c:v>
                </c:pt>
                <c:pt idx="475">
                  <c:v>0.08247687753600001</c:v>
                </c:pt>
                <c:pt idx="476">
                  <c:v>0.45949153824</c:v>
                </c:pt>
                <c:pt idx="477">
                  <c:v>18.487191445632</c:v>
                </c:pt>
                <c:pt idx="478">
                  <c:v>1.552489853184</c:v>
                </c:pt>
                <c:pt idx="479">
                  <c:v>37.01800244736</c:v>
                </c:pt>
                <c:pt idx="480">
                  <c:v>0.5659603165439999</c:v>
                </c:pt>
                <c:pt idx="481">
                  <c:v>1.1257397262720001</c:v>
                </c:pt>
                <c:pt idx="482">
                  <c:v>3.5132352465600007</c:v>
                </c:pt>
                <c:pt idx="483">
                  <c:v>23.212242254592002</c:v>
                </c:pt>
                <c:pt idx="484">
                  <c:v>62.721975222720005</c:v>
                </c:pt>
                <c:pt idx="485">
                  <c:v>211.29865087968</c:v>
                </c:pt>
                <c:pt idx="486">
                  <c:v>12.663478411200003</c:v>
                </c:pt>
                <c:pt idx="487">
                  <c:v>9.822493017216</c:v>
                </c:pt>
                <c:pt idx="488">
                  <c:v>74.95907249059202</c:v>
                </c:pt>
                <c:pt idx="489">
                  <c:v>112.994906046048</c:v>
                </c:pt>
                <c:pt idx="490">
                  <c:v>58.00313279808001</c:v>
                </c:pt>
                <c:pt idx="491">
                  <c:v>15.22196548992</c:v>
                </c:pt>
                <c:pt idx="492">
                  <c:v>3.759266813184001</c:v>
                </c:pt>
                <c:pt idx="493">
                  <c:v>3.413977616448</c:v>
                </c:pt>
                <c:pt idx="494">
                  <c:v>2.246393673216</c:v>
                </c:pt>
                <c:pt idx="495">
                  <c:v>0.6331156070399999</c:v>
                </c:pt>
                <c:pt idx="496">
                  <c:v>0.791085537792</c:v>
                </c:pt>
                <c:pt idx="497">
                  <c:v>0.202503267648</c:v>
                </c:pt>
                <c:pt idx="498">
                  <c:v>2.2953840860159995</c:v>
                </c:pt>
                <c:pt idx="499">
                  <c:v>27.389312731872003</c:v>
                </c:pt>
                <c:pt idx="500">
                  <c:v>30.008348157888</c:v>
                </c:pt>
                <c:pt idx="501">
                  <c:v>1.7300130232320001</c:v>
                </c:pt>
                <c:pt idx="502">
                  <c:v>1.4529632385600002</c:v>
                </c:pt>
                <c:pt idx="503">
                  <c:v>1.773378788544</c:v>
                </c:pt>
                <c:pt idx="504">
                  <c:v>1.84254525792</c:v>
                </c:pt>
                <c:pt idx="505">
                  <c:v>51.062615218944</c:v>
                </c:pt>
                <c:pt idx="506">
                  <c:v>2.08820772</c:v>
                </c:pt>
                <c:pt idx="507">
                  <c:v>12.125528050176001</c:v>
                </c:pt>
                <c:pt idx="508">
                  <c:v>2.6872627392</c:v>
                </c:pt>
                <c:pt idx="509">
                  <c:v>0.21598056345600003</c:v>
                </c:pt>
                <c:pt idx="510">
                  <c:v>1.4691614898240002</c:v>
                </c:pt>
                <c:pt idx="511">
                  <c:v>0.7240283043839999</c:v>
                </c:pt>
                <c:pt idx="512">
                  <c:v>0.7129480176</c:v>
                </c:pt>
                <c:pt idx="513">
                  <c:v>0.188612959104</c:v>
                </c:pt>
                <c:pt idx="514">
                  <c:v>2.3410441411200003</c:v>
                </c:pt>
                <c:pt idx="515">
                  <c:v>2.0786078954879996</c:v>
                </c:pt>
                <c:pt idx="516">
                  <c:v>72.94703979600001</c:v>
                </c:pt>
                <c:pt idx="517">
                  <c:v>3.701163122496</c:v>
                </c:pt>
                <c:pt idx="518">
                  <c:v>3.9271158650880005</c:v>
                </c:pt>
                <c:pt idx="519">
                  <c:v>4.420369151999999</c:v>
                </c:pt>
                <c:pt idx="520">
                  <c:v>4.564516372416</c:v>
                </c:pt>
                <c:pt idx="521">
                  <c:v>0.41361003561599996</c:v>
                </c:pt>
                <c:pt idx="522">
                  <c:v>0.7911693452159999</c:v>
                </c:pt>
                <c:pt idx="523">
                  <c:v>2.63892042288</c:v>
                </c:pt>
                <c:pt idx="524">
                  <c:v>1.9041704570880003</c:v>
                </c:pt>
                <c:pt idx="525">
                  <c:v>0.70082092512</c:v>
                </c:pt>
                <c:pt idx="526">
                  <c:v>1.1930305121280003</c:v>
                </c:pt>
                <c:pt idx="527">
                  <c:v>1.3383395337600001</c:v>
                </c:pt>
                <c:pt idx="528">
                  <c:v>1.3455412107840001</c:v>
                </c:pt>
                <c:pt idx="529">
                  <c:v>6.277341304800001</c:v>
                </c:pt>
                <c:pt idx="530">
                  <c:v>4.093167930624</c:v>
                </c:pt>
                <c:pt idx="531">
                  <c:v>0.47144799475200005</c:v>
                </c:pt>
                <c:pt idx="532">
                  <c:v>3.7359915390720007</c:v>
                </c:pt>
                <c:pt idx="533">
                  <c:v>9.165747273984</c:v>
                </c:pt>
                <c:pt idx="534">
                  <c:v>0.6659954956799999</c:v>
                </c:pt>
                <c:pt idx="535">
                  <c:v>0.7231463585280001</c:v>
                </c:pt>
                <c:pt idx="536">
                  <c:v>0.8456063653439998</c:v>
                </c:pt>
                <c:pt idx="537">
                  <c:v>1.3638530592</c:v>
                </c:pt>
                <c:pt idx="538">
                  <c:v>0.31109511628799996</c:v>
                </c:pt>
                <c:pt idx="539">
                  <c:v>0.5955986142720001</c:v>
                </c:pt>
                <c:pt idx="540">
                  <c:v>2.038620374208</c:v>
                </c:pt>
                <c:pt idx="541">
                  <c:v>2.689349832</c:v>
                </c:pt>
                <c:pt idx="542">
                  <c:v>30.167487866016003</c:v>
                </c:pt>
                <c:pt idx="543">
                  <c:v>1.107854538912</c:v>
                </c:pt>
                <c:pt idx="544">
                  <c:v>2.6707942229759998</c:v>
                </c:pt>
                <c:pt idx="545">
                  <c:v>0.7716951420480002</c:v>
                </c:pt>
                <c:pt idx="546">
                  <c:v>1.5363927072000003</c:v>
                </c:pt>
                <c:pt idx="547">
                  <c:v>1.019423619648</c:v>
                </c:pt>
                <c:pt idx="548">
                  <c:v>1.916776306944</c:v>
                </c:pt>
                <c:pt idx="549">
                  <c:v>1.063003417632</c:v>
                </c:pt>
                <c:pt idx="550">
                  <c:v>2.7364501463040005</c:v>
                </c:pt>
                <c:pt idx="551">
                  <c:v>11.903207987520002</c:v>
                </c:pt>
                <c:pt idx="552">
                  <c:v>1.180391951232</c:v>
                </c:pt>
                <c:pt idx="553">
                  <c:v>1.2664020816000001</c:v>
                </c:pt>
                <c:pt idx="554">
                  <c:v>67.89781209455998</c:v>
                </c:pt>
                <c:pt idx="555">
                  <c:v>0.18208628352000003</c:v>
                </c:pt>
                <c:pt idx="556">
                  <c:v>0.18506976422400004</c:v>
                </c:pt>
                <c:pt idx="557">
                  <c:v>0.527683854816</c:v>
                </c:pt>
                <c:pt idx="558">
                  <c:v>0.242264128896</c:v>
                </c:pt>
              </c:numCache>
            </c:numRef>
          </c:yVal>
          <c:smooth val="0"/>
        </c:ser>
        <c:axId val="2341620"/>
        <c:axId val="21074581"/>
      </c:scatterChart>
      <c:valAx>
        <c:axId val="234162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074581"/>
        <c:crossesAt val="0.01"/>
        <c:crossBetween val="midCat"/>
        <c:dispUnits/>
      </c:valAx>
      <c:valAx>
        <c:axId val="21074581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34162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45225"/>
          <c:w val="0.181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Code W.16A  Mae Nam Wang  A.Chae Hom  C.Lampang  Year 2020</a:t>
            </a:r>
          </a:p>
        </c:rich>
      </c:tx>
      <c:layout>
        <c:manualLayout>
          <c:xMode val="factor"/>
          <c:yMode val="factor"/>
          <c:x val="0.043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84"/>
          <c:w val="0.9427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'w16a'!$B$1:$B$365</c:f>
              <c:strCache/>
            </c:strRef>
          </c:cat>
          <c:val>
            <c:numRef>
              <c:f>'w16a'!$D$1:$D$365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'w16a'!$B$1:$B$365</c:f>
              <c:strCache/>
            </c:strRef>
          </c:cat>
          <c:val>
            <c:numRef>
              <c:f>'w16a'!$E$1:$E$365</c:f>
              <c:numCache/>
            </c:numRef>
          </c:val>
          <c:smooth val="0"/>
        </c:ser>
        <c:marker val="1"/>
        <c:axId val="55453502"/>
        <c:axId val="29319471"/>
      </c:lineChart>
      <c:dateAx>
        <c:axId val="554535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9319471"/>
        <c:crossesAt val="3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9319471"/>
        <c:scaling>
          <c:orientation val="minMax"/>
          <c:max val="309"/>
          <c:min val="3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350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0575"/>
          <c:w val="0.83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7375"/>
          <c:w val="0.8"/>
          <c:h val="0.859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DATA!$D$543:$D$567</c:f>
              <c:numCache>
                <c:ptCount val="25"/>
                <c:pt idx="0">
                  <c:v>0.435</c:v>
                </c:pt>
                <c:pt idx="1">
                  <c:v>1.023</c:v>
                </c:pt>
                <c:pt idx="2">
                  <c:v>1.041</c:v>
                </c:pt>
                <c:pt idx="3">
                  <c:v>0.706</c:v>
                </c:pt>
                <c:pt idx="4">
                  <c:v>0.432</c:v>
                </c:pt>
                <c:pt idx="5">
                  <c:v>0.684</c:v>
                </c:pt>
                <c:pt idx="6">
                  <c:v>1.606</c:v>
                </c:pt>
                <c:pt idx="7">
                  <c:v>0.95</c:v>
                </c:pt>
                <c:pt idx="8">
                  <c:v>2.911</c:v>
                </c:pt>
                <c:pt idx="9">
                  <c:v>0.647</c:v>
                </c:pt>
                <c:pt idx="10">
                  <c:v>0.629</c:v>
                </c:pt>
                <c:pt idx="11">
                  <c:v>0.421</c:v>
                </c:pt>
                <c:pt idx="12">
                  <c:v>1.02</c:v>
                </c:pt>
                <c:pt idx="13">
                  <c:v>0.674</c:v>
                </c:pt>
                <c:pt idx="14">
                  <c:v>1.416</c:v>
                </c:pt>
                <c:pt idx="15">
                  <c:v>0.727</c:v>
                </c:pt>
                <c:pt idx="16">
                  <c:v>1.708</c:v>
                </c:pt>
                <c:pt idx="17">
                  <c:v>9.445</c:v>
                </c:pt>
                <c:pt idx="18">
                  <c:v>1.244</c:v>
                </c:pt>
                <c:pt idx="19">
                  <c:v>1.35</c:v>
                </c:pt>
                <c:pt idx="20">
                  <c:v>20.769</c:v>
                </c:pt>
                <c:pt idx="21">
                  <c:v>0.274</c:v>
                </c:pt>
                <c:pt idx="22">
                  <c:v>0.276</c:v>
                </c:pt>
                <c:pt idx="23">
                  <c:v>0.271</c:v>
                </c:pt>
                <c:pt idx="24">
                  <c:v>0.479</c:v>
                </c:pt>
              </c:numCache>
            </c:numRef>
          </c:xVal>
          <c:yVal>
            <c:numRef>
              <c:f>DATA!$G$543:$G$567</c:f>
              <c:numCache>
                <c:ptCount val="25"/>
                <c:pt idx="0">
                  <c:v>0.6659954956799999</c:v>
                </c:pt>
                <c:pt idx="1">
                  <c:v>0.7231463585280001</c:v>
                </c:pt>
                <c:pt idx="2">
                  <c:v>0.8456063653439998</c:v>
                </c:pt>
                <c:pt idx="3">
                  <c:v>1.3638530592</c:v>
                </c:pt>
                <c:pt idx="4">
                  <c:v>0.31109511628799996</c:v>
                </c:pt>
                <c:pt idx="5">
                  <c:v>0.5955986142720001</c:v>
                </c:pt>
                <c:pt idx="6">
                  <c:v>2.038620374208</c:v>
                </c:pt>
                <c:pt idx="7">
                  <c:v>2.689349832</c:v>
                </c:pt>
                <c:pt idx="8">
                  <c:v>30.167487866016003</c:v>
                </c:pt>
                <c:pt idx="9">
                  <c:v>1.107854538912</c:v>
                </c:pt>
                <c:pt idx="10">
                  <c:v>2.6707942229759998</c:v>
                </c:pt>
                <c:pt idx="11">
                  <c:v>0.7716951420480002</c:v>
                </c:pt>
                <c:pt idx="12">
                  <c:v>1.5363927072000003</c:v>
                </c:pt>
                <c:pt idx="13">
                  <c:v>1.019423619648</c:v>
                </c:pt>
                <c:pt idx="14">
                  <c:v>1.916776306944</c:v>
                </c:pt>
                <c:pt idx="15">
                  <c:v>1.063003417632</c:v>
                </c:pt>
                <c:pt idx="16">
                  <c:v>2.7364501463040005</c:v>
                </c:pt>
                <c:pt idx="17">
                  <c:v>11.903207987520002</c:v>
                </c:pt>
                <c:pt idx="18">
                  <c:v>1.180391951232</c:v>
                </c:pt>
                <c:pt idx="19">
                  <c:v>1.2664020816000001</c:v>
                </c:pt>
                <c:pt idx="20">
                  <c:v>67.89781209455998</c:v>
                </c:pt>
                <c:pt idx="21">
                  <c:v>0.18208628352000003</c:v>
                </c:pt>
                <c:pt idx="22">
                  <c:v>0.18506976422400004</c:v>
                </c:pt>
                <c:pt idx="23">
                  <c:v>0.527683854816</c:v>
                </c:pt>
                <c:pt idx="24">
                  <c:v>0.242264128896</c:v>
                </c:pt>
              </c:numCache>
            </c:numRef>
          </c:yVal>
          <c:smooth val="0"/>
        </c:ser>
        <c:axId val="62548648"/>
        <c:axId val="26066921"/>
      </c:scatterChart>
      <c:valAx>
        <c:axId val="62548648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066921"/>
        <c:crossesAt val="0.1"/>
        <c:crossBetween val="midCat"/>
        <c:dispUnits/>
      </c:valAx>
      <c:valAx>
        <c:axId val="26066921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254864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225"/>
          <c:y val="0.43"/>
          <c:w val="0.09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9525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295275</xdr:rowOff>
    </xdr:from>
    <xdr:to>
      <xdr:col>8</xdr:col>
      <xdr:colOff>628650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0" y="5019675"/>
        <a:ext cx="58102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219075</xdr:rowOff>
    </xdr:to>
    <xdr:graphicFrame>
      <xdr:nvGraphicFramePr>
        <xdr:cNvPr id="2" name="Chart 1"/>
        <xdr:cNvGraphicFramePr/>
      </xdr:nvGraphicFramePr>
      <xdr:xfrm>
        <a:off x="2895600" y="4857750"/>
        <a:ext cx="58293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584"/>
  <sheetViews>
    <sheetView zoomScalePageLayoutView="0" workbookViewId="0" topLeftCell="A577">
      <selection activeCell="J583" sqref="J583"/>
    </sheetView>
  </sheetViews>
  <sheetFormatPr defaultColWidth="9.140625" defaultRowHeight="23.25"/>
  <cols>
    <col min="1" max="1" width="9.421875" style="133" bestFit="1" customWidth="1"/>
    <col min="2" max="2" width="9.140625" style="135" customWidth="1"/>
    <col min="3" max="4" width="9.140625" style="248" customWidth="1"/>
    <col min="6" max="6" width="10.421875" style="289" bestFit="1" customWidth="1"/>
    <col min="8" max="8" width="9.140625" style="135" customWidth="1"/>
    <col min="9" max="10" width="9.140625" style="147" customWidth="1"/>
  </cols>
  <sheetData>
    <row r="1" spans="1:10" s="116" customFormat="1" ht="21">
      <c r="A1" s="332" t="s">
        <v>142</v>
      </c>
      <c r="B1" s="333"/>
      <c r="C1" s="333"/>
      <c r="D1" s="333"/>
      <c r="E1" s="333"/>
      <c r="F1" s="333"/>
      <c r="G1" s="333"/>
      <c r="H1" s="333"/>
      <c r="I1" s="333"/>
      <c r="J1" s="334"/>
    </row>
    <row r="2" spans="1:10" s="116" customFormat="1" ht="23.25">
      <c r="A2" s="128" t="s">
        <v>143</v>
      </c>
      <c r="B2" s="118" t="s">
        <v>144</v>
      </c>
      <c r="C2" s="249" t="s">
        <v>145</v>
      </c>
      <c r="D2" s="244" t="s">
        <v>145</v>
      </c>
      <c r="E2" s="117" t="s">
        <v>146</v>
      </c>
      <c r="F2" s="285" t="s">
        <v>146</v>
      </c>
      <c r="G2" s="117" t="s">
        <v>146</v>
      </c>
      <c r="H2" s="118" t="s">
        <v>147</v>
      </c>
      <c r="I2" s="136" t="s">
        <v>146</v>
      </c>
      <c r="J2" s="137" t="s">
        <v>146</v>
      </c>
    </row>
    <row r="3" spans="1:10" s="116" customFormat="1" ht="23.25">
      <c r="A3" s="129" t="s">
        <v>148</v>
      </c>
      <c r="B3" s="120" t="s">
        <v>149</v>
      </c>
      <c r="C3" s="250" t="s">
        <v>150</v>
      </c>
      <c r="D3" s="245" t="s">
        <v>150</v>
      </c>
      <c r="E3" s="119" t="s">
        <v>151</v>
      </c>
      <c r="F3" s="286" t="s">
        <v>151</v>
      </c>
      <c r="G3" s="119" t="s">
        <v>152</v>
      </c>
      <c r="H3" s="120" t="s">
        <v>153</v>
      </c>
      <c r="I3" s="138" t="s">
        <v>154</v>
      </c>
      <c r="J3" s="139" t="s">
        <v>155</v>
      </c>
    </row>
    <row r="4" spans="1:10" s="116" customFormat="1" ht="18.75" customHeight="1">
      <c r="A4" s="130"/>
      <c r="B4" s="120" t="s">
        <v>156</v>
      </c>
      <c r="C4" s="250" t="s">
        <v>157</v>
      </c>
      <c r="D4" s="245" t="s">
        <v>158</v>
      </c>
      <c r="E4" s="119" t="s">
        <v>159</v>
      </c>
      <c r="F4" s="286" t="s">
        <v>160</v>
      </c>
      <c r="G4" s="119" t="s">
        <v>161</v>
      </c>
      <c r="H4" s="120" t="s">
        <v>162</v>
      </c>
      <c r="I4" s="140"/>
      <c r="J4" s="141"/>
    </row>
    <row r="5" spans="1:10" s="116" customFormat="1" ht="18.75" customHeight="1">
      <c r="A5" s="131"/>
      <c r="B5" s="122"/>
      <c r="C5" s="251" t="s">
        <v>74</v>
      </c>
      <c r="D5" s="246" t="s">
        <v>73</v>
      </c>
      <c r="E5" s="121" t="s">
        <v>75</v>
      </c>
      <c r="F5" s="287"/>
      <c r="G5" s="121" t="s">
        <v>163</v>
      </c>
      <c r="H5" s="122"/>
      <c r="I5" s="142" t="s">
        <v>164</v>
      </c>
      <c r="J5" s="139" t="s">
        <v>165</v>
      </c>
    </row>
    <row r="6" spans="1:10" s="116" customFormat="1" ht="18.75" customHeight="1">
      <c r="A6" s="123">
        <v>20911</v>
      </c>
      <c r="B6" s="124">
        <v>13</v>
      </c>
      <c r="C6" s="125">
        <v>86.7338</v>
      </c>
      <c r="D6" s="125">
        <v>86.7338</v>
      </c>
      <c r="E6" s="125">
        <f aca="true" t="shared" si="0" ref="E6:E46">D6-C6</f>
        <v>0</v>
      </c>
      <c r="F6" s="258">
        <f aca="true" t="shared" si="1" ref="F6:F46">((10^6)*E6/G6)</f>
        <v>0</v>
      </c>
      <c r="G6" s="126">
        <f aca="true" t="shared" si="2" ref="G6:G46">I6-J6</f>
        <v>312.1</v>
      </c>
      <c r="H6" s="124">
        <v>1</v>
      </c>
      <c r="I6" s="143">
        <v>838.52</v>
      </c>
      <c r="J6" s="144">
        <v>526.42</v>
      </c>
    </row>
    <row r="7" spans="1:10" s="116" customFormat="1" ht="18.75" customHeight="1">
      <c r="A7" s="123"/>
      <c r="B7" s="124">
        <v>14</v>
      </c>
      <c r="C7" s="125">
        <v>85.9366</v>
      </c>
      <c r="D7" s="125">
        <v>85.9366</v>
      </c>
      <c r="E7" s="125">
        <f t="shared" si="0"/>
        <v>0</v>
      </c>
      <c r="F7" s="258">
        <f t="shared" si="1"/>
        <v>0</v>
      </c>
      <c r="G7" s="126">
        <f t="shared" si="2"/>
        <v>359.69</v>
      </c>
      <c r="H7" s="124">
        <v>2</v>
      </c>
      <c r="I7" s="143">
        <v>697.37</v>
      </c>
      <c r="J7" s="144">
        <v>337.68</v>
      </c>
    </row>
    <row r="8" spans="1:10" s="116" customFormat="1" ht="18.75" customHeight="1">
      <c r="A8" s="123"/>
      <c r="B8" s="124">
        <v>15</v>
      </c>
      <c r="C8" s="125">
        <v>86.9684</v>
      </c>
      <c r="D8" s="125">
        <v>86.9684</v>
      </c>
      <c r="E8" s="125">
        <f t="shared" si="0"/>
        <v>0</v>
      </c>
      <c r="F8" s="258">
        <f t="shared" si="1"/>
        <v>0</v>
      </c>
      <c r="G8" s="126">
        <f t="shared" si="2"/>
        <v>275.94999999999993</v>
      </c>
      <c r="H8" s="124">
        <v>3</v>
      </c>
      <c r="I8" s="143">
        <v>806.04</v>
      </c>
      <c r="J8" s="145">
        <v>530.09</v>
      </c>
    </row>
    <row r="9" spans="1:10" s="116" customFormat="1" ht="18.75" customHeight="1">
      <c r="A9" s="123">
        <v>20931</v>
      </c>
      <c r="B9" s="124">
        <v>16</v>
      </c>
      <c r="C9" s="125">
        <v>86.1166</v>
      </c>
      <c r="D9" s="125">
        <v>86.1166</v>
      </c>
      <c r="E9" s="125">
        <f t="shared" si="0"/>
        <v>0</v>
      </c>
      <c r="F9" s="258">
        <f t="shared" si="1"/>
        <v>0</v>
      </c>
      <c r="G9" s="126">
        <f t="shared" si="2"/>
        <v>302.81000000000006</v>
      </c>
      <c r="H9" s="124">
        <v>4</v>
      </c>
      <c r="I9" s="143">
        <v>877.84</v>
      </c>
      <c r="J9" s="144">
        <v>575.03</v>
      </c>
    </row>
    <row r="10" spans="1:10" s="116" customFormat="1" ht="18.75" customHeight="1">
      <c r="A10" s="123"/>
      <c r="B10" s="124">
        <v>17</v>
      </c>
      <c r="C10" s="125">
        <v>87.2229</v>
      </c>
      <c r="D10" s="125">
        <v>87.2229</v>
      </c>
      <c r="E10" s="125">
        <f t="shared" si="0"/>
        <v>0</v>
      </c>
      <c r="F10" s="258">
        <f t="shared" si="1"/>
        <v>0</v>
      </c>
      <c r="G10" s="126">
        <f t="shared" si="2"/>
        <v>311.55999999999995</v>
      </c>
      <c r="H10" s="124">
        <v>5</v>
      </c>
      <c r="I10" s="143">
        <v>684.67</v>
      </c>
      <c r="J10" s="144">
        <v>373.11</v>
      </c>
    </row>
    <row r="11" spans="1:10" s="116" customFormat="1" ht="18.75" customHeight="1">
      <c r="A11" s="123"/>
      <c r="B11" s="124">
        <v>18</v>
      </c>
      <c r="C11" s="125">
        <v>85.1518</v>
      </c>
      <c r="D11" s="125">
        <v>85.1518</v>
      </c>
      <c r="E11" s="125">
        <f t="shared" si="0"/>
        <v>0</v>
      </c>
      <c r="F11" s="258">
        <f t="shared" si="1"/>
        <v>0</v>
      </c>
      <c r="G11" s="126">
        <f t="shared" si="2"/>
        <v>311.14</v>
      </c>
      <c r="H11" s="124">
        <v>6</v>
      </c>
      <c r="I11" s="143">
        <v>687.27</v>
      </c>
      <c r="J11" s="145">
        <v>376.13</v>
      </c>
    </row>
    <row r="12" spans="1:10" s="116" customFormat="1" ht="18.75" customHeight="1">
      <c r="A12" s="123">
        <v>20945</v>
      </c>
      <c r="B12" s="124">
        <v>19</v>
      </c>
      <c r="C12" s="125">
        <v>88.9682</v>
      </c>
      <c r="D12" s="125">
        <v>88.9699</v>
      </c>
      <c r="E12" s="125">
        <f t="shared" si="0"/>
        <v>0.0016999999999995907</v>
      </c>
      <c r="F12" s="258">
        <f t="shared" si="1"/>
        <v>4.95569029850627</v>
      </c>
      <c r="G12" s="126">
        <f t="shared" si="2"/>
        <v>343.03999999999996</v>
      </c>
      <c r="H12" s="124">
        <v>7</v>
      </c>
      <c r="I12" s="143">
        <v>660.39</v>
      </c>
      <c r="J12" s="144">
        <v>317.35</v>
      </c>
    </row>
    <row r="13" spans="1:10" s="116" customFormat="1" ht="18.75" customHeight="1">
      <c r="A13" s="123"/>
      <c r="B13" s="124">
        <v>20</v>
      </c>
      <c r="C13" s="125">
        <v>84.637</v>
      </c>
      <c r="D13" s="125">
        <v>84.6425</v>
      </c>
      <c r="E13" s="125">
        <f t="shared" si="0"/>
        <v>0.00549999999999784</v>
      </c>
      <c r="F13" s="258">
        <f t="shared" si="1"/>
        <v>16.576750354133157</v>
      </c>
      <c r="G13" s="126">
        <f t="shared" si="2"/>
        <v>331.78999999999996</v>
      </c>
      <c r="H13" s="124">
        <v>8</v>
      </c>
      <c r="I13" s="143">
        <v>683.79</v>
      </c>
      <c r="J13" s="144">
        <v>352</v>
      </c>
    </row>
    <row r="14" spans="1:10" s="116" customFormat="1" ht="18.75" customHeight="1">
      <c r="A14" s="123"/>
      <c r="B14" s="124">
        <v>21</v>
      </c>
      <c r="C14" s="125">
        <v>86.3456</v>
      </c>
      <c r="D14" s="125">
        <v>86.3486</v>
      </c>
      <c r="E14" s="125">
        <f t="shared" si="0"/>
        <v>0.0030000000000001137</v>
      </c>
      <c r="F14" s="258">
        <f t="shared" si="1"/>
        <v>10.504937320541053</v>
      </c>
      <c r="G14" s="126">
        <f t="shared" si="2"/>
        <v>285.58</v>
      </c>
      <c r="H14" s="124">
        <v>9</v>
      </c>
      <c r="I14" s="143">
        <v>665.27</v>
      </c>
      <c r="J14" s="145">
        <v>379.69</v>
      </c>
    </row>
    <row r="15" spans="1:10" s="116" customFormat="1" ht="18.75" customHeight="1">
      <c r="A15" s="123">
        <v>20952</v>
      </c>
      <c r="B15" s="124">
        <v>22</v>
      </c>
      <c r="C15" s="125">
        <v>85.1307</v>
      </c>
      <c r="D15" s="125">
        <v>85.1314</v>
      </c>
      <c r="E15" s="125">
        <f t="shared" si="0"/>
        <v>0.0006999999999948159</v>
      </c>
      <c r="F15" s="258">
        <f t="shared" si="1"/>
        <v>2.37111306820275</v>
      </c>
      <c r="G15" s="126">
        <f t="shared" si="2"/>
        <v>295.22</v>
      </c>
      <c r="H15" s="124">
        <v>10</v>
      </c>
      <c r="I15" s="143">
        <v>842.37</v>
      </c>
      <c r="J15" s="144">
        <v>547.15</v>
      </c>
    </row>
    <row r="16" spans="1:10" s="116" customFormat="1" ht="18.75" customHeight="1">
      <c r="A16" s="123"/>
      <c r="B16" s="124">
        <v>23</v>
      </c>
      <c r="C16" s="125">
        <v>87.6856</v>
      </c>
      <c r="D16" s="125">
        <v>87.6874</v>
      </c>
      <c r="E16" s="125">
        <f t="shared" si="0"/>
        <v>0.0018000000000029104</v>
      </c>
      <c r="F16" s="258">
        <f t="shared" si="1"/>
        <v>5.763504210569338</v>
      </c>
      <c r="G16" s="126">
        <f t="shared" si="2"/>
        <v>312.31000000000006</v>
      </c>
      <c r="H16" s="124">
        <v>11</v>
      </c>
      <c r="I16" s="143">
        <v>633.33</v>
      </c>
      <c r="J16" s="144">
        <v>321.02</v>
      </c>
    </row>
    <row r="17" spans="1:10" s="116" customFormat="1" ht="18.75" customHeight="1">
      <c r="A17" s="123"/>
      <c r="B17" s="124">
        <v>24</v>
      </c>
      <c r="C17" s="125">
        <v>88.0726</v>
      </c>
      <c r="D17" s="125">
        <v>88.077</v>
      </c>
      <c r="E17" s="125">
        <f t="shared" si="0"/>
        <v>0.004400000000003956</v>
      </c>
      <c r="F17" s="258">
        <f t="shared" si="1"/>
        <v>13.303099017396692</v>
      </c>
      <c r="G17" s="126">
        <f t="shared" si="2"/>
        <v>330.75000000000006</v>
      </c>
      <c r="H17" s="124">
        <v>12</v>
      </c>
      <c r="I17" s="143">
        <v>696.71</v>
      </c>
      <c r="J17" s="145">
        <v>365.96</v>
      </c>
    </row>
    <row r="18" spans="1:10" s="116" customFormat="1" ht="18.75" customHeight="1">
      <c r="A18" s="123">
        <v>20959</v>
      </c>
      <c r="B18" s="124">
        <v>25</v>
      </c>
      <c r="C18" s="125">
        <v>87.0565</v>
      </c>
      <c r="D18" s="125">
        <v>87.0625</v>
      </c>
      <c r="E18" s="125">
        <f t="shared" si="0"/>
        <v>0.006000000000000227</v>
      </c>
      <c r="F18" s="258">
        <f t="shared" si="1"/>
        <v>16.79496151154717</v>
      </c>
      <c r="G18" s="126">
        <f t="shared" si="2"/>
        <v>357.25</v>
      </c>
      <c r="H18" s="124">
        <v>13</v>
      </c>
      <c r="I18" s="143">
        <v>732.22</v>
      </c>
      <c r="J18" s="144">
        <v>374.97</v>
      </c>
    </row>
    <row r="19" spans="1:10" s="116" customFormat="1" ht="18.75" customHeight="1">
      <c r="A19" s="123"/>
      <c r="B19" s="124">
        <v>26</v>
      </c>
      <c r="C19" s="125">
        <v>85.8105</v>
      </c>
      <c r="D19" s="125">
        <v>85.8141</v>
      </c>
      <c r="E19" s="125">
        <f t="shared" si="0"/>
        <v>0.00359999999999161</v>
      </c>
      <c r="F19" s="258">
        <f t="shared" si="1"/>
        <v>9.76430063194448</v>
      </c>
      <c r="G19" s="126">
        <f t="shared" si="2"/>
        <v>368.69</v>
      </c>
      <c r="H19" s="124">
        <v>14</v>
      </c>
      <c r="I19" s="143">
        <v>694.12</v>
      </c>
      <c r="J19" s="144">
        <v>325.43</v>
      </c>
    </row>
    <row r="20" spans="1:10" s="116" customFormat="1" ht="18.75" customHeight="1">
      <c r="A20" s="123"/>
      <c r="B20" s="124">
        <v>27</v>
      </c>
      <c r="C20" s="125">
        <v>86.298</v>
      </c>
      <c r="D20" s="125">
        <v>86.3002</v>
      </c>
      <c r="E20" s="125">
        <f t="shared" si="0"/>
        <v>0.002200000000001978</v>
      </c>
      <c r="F20" s="258">
        <f t="shared" si="1"/>
        <v>7.5314094005750505</v>
      </c>
      <c r="G20" s="126">
        <f t="shared" si="2"/>
        <v>292.11</v>
      </c>
      <c r="H20" s="124">
        <v>15</v>
      </c>
      <c r="I20" s="143">
        <v>834.96</v>
      </c>
      <c r="J20" s="145">
        <v>542.85</v>
      </c>
    </row>
    <row r="21" spans="1:10" s="116" customFormat="1" ht="18.75" customHeight="1">
      <c r="A21" s="123">
        <v>20973</v>
      </c>
      <c r="B21" s="124">
        <v>10</v>
      </c>
      <c r="C21" s="125">
        <v>85.0761</v>
      </c>
      <c r="D21" s="125">
        <v>85.0785</v>
      </c>
      <c r="E21" s="125">
        <f t="shared" si="0"/>
        <v>0.0024000000000086175</v>
      </c>
      <c r="F21" s="258">
        <f t="shared" si="1"/>
        <v>7.395310140845585</v>
      </c>
      <c r="G21" s="126">
        <f t="shared" si="2"/>
        <v>324.53</v>
      </c>
      <c r="H21" s="124">
        <v>16</v>
      </c>
      <c r="I21" s="143">
        <v>718.75</v>
      </c>
      <c r="J21" s="144">
        <v>394.22</v>
      </c>
    </row>
    <row r="22" spans="1:10" s="116" customFormat="1" ht="18.75" customHeight="1">
      <c r="A22" s="123"/>
      <c r="B22" s="124">
        <v>11</v>
      </c>
      <c r="C22" s="125">
        <v>86.0602</v>
      </c>
      <c r="D22" s="125">
        <v>86.0637</v>
      </c>
      <c r="E22" s="125">
        <f t="shared" si="0"/>
        <v>0.003500000000002501</v>
      </c>
      <c r="F22" s="258">
        <f t="shared" si="1"/>
        <v>12.871432774354595</v>
      </c>
      <c r="G22" s="126">
        <f t="shared" si="2"/>
        <v>271.91999999999996</v>
      </c>
      <c r="H22" s="124">
        <v>17</v>
      </c>
      <c r="I22" s="143">
        <v>843.74</v>
      </c>
      <c r="J22" s="144">
        <v>571.82</v>
      </c>
    </row>
    <row r="23" spans="1:10" s="116" customFormat="1" ht="18.75" customHeight="1">
      <c r="A23" s="123"/>
      <c r="B23" s="124">
        <v>12</v>
      </c>
      <c r="C23" s="125">
        <v>84.8333</v>
      </c>
      <c r="D23" s="125">
        <v>84.8351</v>
      </c>
      <c r="E23" s="125">
        <f t="shared" si="0"/>
        <v>0.0018000000000029104</v>
      </c>
      <c r="F23" s="258">
        <f t="shared" si="1"/>
        <v>6.1264082230111665</v>
      </c>
      <c r="G23" s="126">
        <f t="shared" si="2"/>
        <v>293.80999999999995</v>
      </c>
      <c r="H23" s="124">
        <v>18</v>
      </c>
      <c r="I23" s="143">
        <v>823.75</v>
      </c>
      <c r="J23" s="145">
        <v>529.94</v>
      </c>
    </row>
    <row r="24" spans="1:10" s="116" customFormat="1" ht="18.75" customHeight="1">
      <c r="A24" s="123">
        <v>20987</v>
      </c>
      <c r="B24" s="124">
        <v>13</v>
      </c>
      <c r="C24" s="125">
        <v>86.7238</v>
      </c>
      <c r="D24" s="125">
        <v>86.7275</v>
      </c>
      <c r="E24" s="125">
        <f t="shared" si="0"/>
        <v>0.0037000000000091404</v>
      </c>
      <c r="F24" s="258">
        <f t="shared" si="1"/>
        <v>10.947717253037668</v>
      </c>
      <c r="G24" s="126">
        <f t="shared" si="2"/>
        <v>337.96999999999997</v>
      </c>
      <c r="H24" s="124">
        <v>19</v>
      </c>
      <c r="I24" s="143">
        <v>686.65</v>
      </c>
      <c r="J24" s="144">
        <v>348.68</v>
      </c>
    </row>
    <row r="25" spans="1:10" s="116" customFormat="1" ht="18.75" customHeight="1">
      <c r="A25" s="123"/>
      <c r="B25" s="124">
        <v>14</v>
      </c>
      <c r="C25" s="125">
        <v>85.9278</v>
      </c>
      <c r="D25" s="125">
        <v>85.9303</v>
      </c>
      <c r="E25" s="125">
        <f t="shared" si="0"/>
        <v>0.0024999999999977263</v>
      </c>
      <c r="F25" s="258">
        <f t="shared" si="1"/>
        <v>6.9933982320625665</v>
      </c>
      <c r="G25" s="126">
        <f t="shared" si="2"/>
        <v>357.48</v>
      </c>
      <c r="H25" s="124">
        <v>20</v>
      </c>
      <c r="I25" s="143">
        <v>724.63</v>
      </c>
      <c r="J25" s="144">
        <v>367.15</v>
      </c>
    </row>
    <row r="26" spans="1:10" s="116" customFormat="1" ht="18.75" customHeight="1">
      <c r="A26" s="123"/>
      <c r="B26" s="124">
        <v>15</v>
      </c>
      <c r="C26" s="125">
        <v>86.9938</v>
      </c>
      <c r="D26" s="125">
        <v>86.9986</v>
      </c>
      <c r="E26" s="125">
        <f t="shared" si="0"/>
        <v>0.004800000000003024</v>
      </c>
      <c r="F26" s="258">
        <f t="shared" si="1"/>
        <v>17.227765415271783</v>
      </c>
      <c r="G26" s="126">
        <f t="shared" si="2"/>
        <v>278.62</v>
      </c>
      <c r="H26" s="124">
        <v>21</v>
      </c>
      <c r="I26" s="143">
        <v>750.73</v>
      </c>
      <c r="J26" s="145">
        <v>472.11</v>
      </c>
    </row>
    <row r="27" spans="1:10" s="116" customFormat="1" ht="18.75" customHeight="1">
      <c r="A27" s="123">
        <v>20994</v>
      </c>
      <c r="B27" s="124">
        <v>16</v>
      </c>
      <c r="C27" s="125">
        <v>86.1199</v>
      </c>
      <c r="D27" s="125">
        <v>86.1215</v>
      </c>
      <c r="E27" s="125">
        <f t="shared" si="0"/>
        <v>0.001599999999996271</v>
      </c>
      <c r="F27" s="258">
        <f t="shared" si="1"/>
        <v>6.145809326251332</v>
      </c>
      <c r="G27" s="126">
        <f t="shared" si="2"/>
        <v>260.3399999999999</v>
      </c>
      <c r="H27" s="124">
        <v>22</v>
      </c>
      <c r="I27" s="143">
        <v>818.53</v>
      </c>
      <c r="J27" s="144">
        <v>558.19</v>
      </c>
    </row>
    <row r="28" spans="1:10" s="116" customFormat="1" ht="18.75" customHeight="1">
      <c r="A28" s="123"/>
      <c r="B28" s="124">
        <v>17</v>
      </c>
      <c r="C28" s="125">
        <v>87.2377</v>
      </c>
      <c r="D28" s="125">
        <v>87.2388</v>
      </c>
      <c r="E28" s="125">
        <f t="shared" si="0"/>
        <v>0.0010999999999938836</v>
      </c>
      <c r="F28" s="258">
        <f t="shared" si="1"/>
        <v>4.608681079243688</v>
      </c>
      <c r="G28" s="126">
        <f t="shared" si="2"/>
        <v>238.68000000000006</v>
      </c>
      <c r="H28" s="124">
        <v>23</v>
      </c>
      <c r="I28" s="143">
        <v>785.44</v>
      </c>
      <c r="J28" s="144">
        <v>546.76</v>
      </c>
    </row>
    <row r="29" spans="1:10" s="116" customFormat="1" ht="18.75" customHeight="1">
      <c r="A29" s="123"/>
      <c r="B29" s="124">
        <v>18</v>
      </c>
      <c r="C29" s="125">
        <v>85.1335</v>
      </c>
      <c r="D29" s="125">
        <v>85.1353</v>
      </c>
      <c r="E29" s="125">
        <f t="shared" si="0"/>
        <v>0.0018000000000029104</v>
      </c>
      <c r="F29" s="258">
        <f t="shared" si="1"/>
        <v>7.322133181478705</v>
      </c>
      <c r="G29" s="126">
        <f t="shared" si="2"/>
        <v>245.83000000000004</v>
      </c>
      <c r="H29" s="124">
        <v>24</v>
      </c>
      <c r="I29" s="143">
        <v>783.38</v>
      </c>
      <c r="J29" s="145">
        <v>537.55</v>
      </c>
    </row>
    <row r="30" spans="1:10" s="116" customFormat="1" ht="18.75" customHeight="1">
      <c r="A30" s="123">
        <v>21002</v>
      </c>
      <c r="B30" s="124">
        <v>19</v>
      </c>
      <c r="C30" s="125">
        <v>88.966</v>
      </c>
      <c r="D30" s="125">
        <v>88.9717</v>
      </c>
      <c r="E30" s="125">
        <f t="shared" si="0"/>
        <v>0.005700000000004479</v>
      </c>
      <c r="F30" s="258">
        <f t="shared" si="1"/>
        <v>16.51264520989739</v>
      </c>
      <c r="G30" s="126">
        <f t="shared" si="2"/>
        <v>345.18999999999994</v>
      </c>
      <c r="H30" s="124">
        <v>25</v>
      </c>
      <c r="I30" s="143">
        <v>722.66</v>
      </c>
      <c r="J30" s="144">
        <v>377.47</v>
      </c>
    </row>
    <row r="31" spans="1:10" s="116" customFormat="1" ht="18.75" customHeight="1">
      <c r="A31" s="123"/>
      <c r="B31" s="124">
        <v>20</v>
      </c>
      <c r="C31" s="125">
        <v>84.6726</v>
      </c>
      <c r="D31" s="125">
        <v>84.6817</v>
      </c>
      <c r="E31" s="125">
        <f t="shared" si="0"/>
        <v>0.00910000000000366</v>
      </c>
      <c r="F31" s="258">
        <f t="shared" si="1"/>
        <v>24.109153530278604</v>
      </c>
      <c r="G31" s="126">
        <f t="shared" si="2"/>
        <v>377.45000000000005</v>
      </c>
      <c r="H31" s="124">
        <v>26</v>
      </c>
      <c r="I31" s="143">
        <v>744.97</v>
      </c>
      <c r="J31" s="144">
        <v>367.52</v>
      </c>
    </row>
    <row r="32" spans="1:10" s="116" customFormat="1" ht="18.75" customHeight="1">
      <c r="A32" s="123"/>
      <c r="B32" s="124">
        <v>21</v>
      </c>
      <c r="C32" s="125">
        <v>86.3422</v>
      </c>
      <c r="D32" s="125">
        <v>86.349</v>
      </c>
      <c r="E32" s="125">
        <f t="shared" si="0"/>
        <v>0.006799999999998363</v>
      </c>
      <c r="F32" s="258">
        <f t="shared" si="1"/>
        <v>22.9986133188973</v>
      </c>
      <c r="G32" s="126">
        <f t="shared" si="2"/>
        <v>295.66999999999996</v>
      </c>
      <c r="H32" s="124">
        <v>27</v>
      </c>
      <c r="I32" s="143">
        <v>848.5</v>
      </c>
      <c r="J32" s="145">
        <v>552.83</v>
      </c>
    </row>
    <row r="33" spans="1:10" s="116" customFormat="1" ht="18.75" customHeight="1">
      <c r="A33" s="123">
        <v>21016</v>
      </c>
      <c r="B33" s="124">
        <v>22</v>
      </c>
      <c r="C33" s="125">
        <v>85.1347</v>
      </c>
      <c r="D33" s="125">
        <v>85.1435</v>
      </c>
      <c r="E33" s="125">
        <f t="shared" si="0"/>
        <v>0.008800000000007913</v>
      </c>
      <c r="F33" s="258">
        <f t="shared" si="1"/>
        <v>29.37936099892469</v>
      </c>
      <c r="G33" s="126">
        <f t="shared" si="2"/>
        <v>299.53000000000003</v>
      </c>
      <c r="H33" s="124">
        <v>28</v>
      </c>
      <c r="I33" s="143">
        <v>719.74</v>
      </c>
      <c r="J33" s="144">
        <v>420.21</v>
      </c>
    </row>
    <row r="34" spans="1:10" s="116" customFormat="1" ht="18.75" customHeight="1">
      <c r="A34" s="123"/>
      <c r="B34" s="124">
        <v>23</v>
      </c>
      <c r="C34" s="125">
        <v>87.671</v>
      </c>
      <c r="D34" s="125">
        <v>87.6783</v>
      </c>
      <c r="E34" s="125">
        <f t="shared" si="0"/>
        <v>0.0072999999999865395</v>
      </c>
      <c r="F34" s="258">
        <f t="shared" si="1"/>
        <v>30.72519887194974</v>
      </c>
      <c r="G34" s="126">
        <f t="shared" si="2"/>
        <v>237.59000000000003</v>
      </c>
      <c r="H34" s="124">
        <v>29</v>
      </c>
      <c r="I34" s="143">
        <v>882.25</v>
      </c>
      <c r="J34" s="144">
        <v>644.66</v>
      </c>
    </row>
    <row r="35" spans="1:10" s="116" customFormat="1" ht="18.75" customHeight="1">
      <c r="A35" s="123"/>
      <c r="B35" s="124">
        <v>24</v>
      </c>
      <c r="C35" s="125">
        <v>88.0782</v>
      </c>
      <c r="D35" s="125">
        <v>88.0896</v>
      </c>
      <c r="E35" s="125">
        <f t="shared" si="0"/>
        <v>0.011400000000008959</v>
      </c>
      <c r="F35" s="258">
        <f t="shared" si="1"/>
        <v>42.28172984203308</v>
      </c>
      <c r="G35" s="126">
        <f t="shared" si="2"/>
        <v>269.62</v>
      </c>
      <c r="H35" s="124">
        <v>30</v>
      </c>
      <c r="I35" s="143">
        <v>852.95</v>
      </c>
      <c r="J35" s="145">
        <v>583.33</v>
      </c>
    </row>
    <row r="36" spans="1:10" s="116" customFormat="1" ht="18.75" customHeight="1">
      <c r="A36" s="123">
        <v>21022</v>
      </c>
      <c r="B36" s="124">
        <v>25</v>
      </c>
      <c r="C36" s="125">
        <v>87.0802</v>
      </c>
      <c r="D36" s="125">
        <v>87.0969</v>
      </c>
      <c r="E36" s="125">
        <f t="shared" si="0"/>
        <v>0.01670000000000016</v>
      </c>
      <c r="F36" s="258">
        <f t="shared" si="1"/>
        <v>59.38622381849919</v>
      </c>
      <c r="G36" s="126">
        <f t="shared" si="2"/>
        <v>281.21000000000004</v>
      </c>
      <c r="H36" s="124">
        <v>31</v>
      </c>
      <c r="I36" s="143">
        <v>785.36</v>
      </c>
      <c r="J36" s="144">
        <v>504.15</v>
      </c>
    </row>
    <row r="37" spans="1:10" s="116" customFormat="1" ht="18.75" customHeight="1">
      <c r="A37" s="123"/>
      <c r="B37" s="124">
        <v>26</v>
      </c>
      <c r="C37" s="125">
        <v>85.8358</v>
      </c>
      <c r="D37" s="125">
        <v>85.8481</v>
      </c>
      <c r="E37" s="125">
        <f t="shared" si="0"/>
        <v>0.012299999999996203</v>
      </c>
      <c r="F37" s="258">
        <f t="shared" si="1"/>
        <v>49.20196807870796</v>
      </c>
      <c r="G37" s="126">
        <f t="shared" si="2"/>
        <v>249.99</v>
      </c>
      <c r="H37" s="124">
        <v>32</v>
      </c>
      <c r="I37" s="143">
        <v>768.83</v>
      </c>
      <c r="J37" s="144">
        <v>518.84</v>
      </c>
    </row>
    <row r="38" spans="1:10" s="116" customFormat="1" ht="18.75" customHeight="1">
      <c r="A38" s="123"/>
      <c r="B38" s="124">
        <v>27</v>
      </c>
      <c r="C38" s="125">
        <v>86.3362</v>
      </c>
      <c r="D38" s="125">
        <v>86.3501</v>
      </c>
      <c r="E38" s="125">
        <f t="shared" si="0"/>
        <v>0.013899999999992474</v>
      </c>
      <c r="F38" s="258">
        <f t="shared" si="1"/>
        <v>42.19409282698137</v>
      </c>
      <c r="G38" s="126">
        <f t="shared" si="2"/>
        <v>329.43</v>
      </c>
      <c r="H38" s="124">
        <v>33</v>
      </c>
      <c r="I38" s="143">
        <v>703.75</v>
      </c>
      <c r="J38" s="145">
        <v>374.32</v>
      </c>
    </row>
    <row r="39" spans="1:10" s="116" customFormat="1" ht="18.75" customHeight="1">
      <c r="A39" s="123">
        <v>21051</v>
      </c>
      <c r="B39" s="124">
        <v>19</v>
      </c>
      <c r="C39" s="125">
        <v>88.9544</v>
      </c>
      <c r="D39" s="125">
        <v>88.9545</v>
      </c>
      <c r="E39" s="125">
        <f t="shared" si="0"/>
        <v>9.99999999891088E-05</v>
      </c>
      <c r="F39" s="258">
        <f t="shared" si="1"/>
        <v>0.3781576160532023</v>
      </c>
      <c r="G39" s="126">
        <f t="shared" si="2"/>
        <v>264.43999999999994</v>
      </c>
      <c r="H39" s="124">
        <v>34</v>
      </c>
      <c r="I39" s="143">
        <v>822.4</v>
      </c>
      <c r="J39" s="144">
        <v>557.96</v>
      </c>
    </row>
    <row r="40" spans="1:10" s="116" customFormat="1" ht="18.75" customHeight="1">
      <c r="A40" s="123"/>
      <c r="B40" s="124">
        <v>20</v>
      </c>
      <c r="C40" s="125">
        <v>84.6466</v>
      </c>
      <c r="D40" s="125">
        <v>84.6468</v>
      </c>
      <c r="E40" s="125">
        <f t="shared" si="0"/>
        <v>0.00019999999999242846</v>
      </c>
      <c r="F40" s="258">
        <f t="shared" si="1"/>
        <v>0.6855419208625091</v>
      </c>
      <c r="G40" s="126">
        <f t="shared" si="2"/>
        <v>291.74000000000007</v>
      </c>
      <c r="H40" s="124">
        <v>35</v>
      </c>
      <c r="I40" s="143">
        <v>670.2</v>
      </c>
      <c r="J40" s="144">
        <v>378.46</v>
      </c>
    </row>
    <row r="41" spans="1:10" s="116" customFormat="1" ht="18.75" customHeight="1">
      <c r="A41" s="123"/>
      <c r="B41" s="124">
        <v>21</v>
      </c>
      <c r="C41" s="125">
        <v>86.3623</v>
      </c>
      <c r="D41" s="125">
        <v>86.3625</v>
      </c>
      <c r="E41" s="125">
        <f t="shared" si="0"/>
        <v>0.00019999999999242846</v>
      </c>
      <c r="F41" s="258">
        <f t="shared" si="1"/>
        <v>0.6205976354995143</v>
      </c>
      <c r="G41" s="126">
        <f t="shared" si="2"/>
        <v>322.27</v>
      </c>
      <c r="H41" s="124">
        <v>36</v>
      </c>
      <c r="I41" s="143">
        <v>716.4</v>
      </c>
      <c r="J41" s="145">
        <v>394.13</v>
      </c>
    </row>
    <row r="42" spans="1:10" s="116" customFormat="1" ht="18.75" customHeight="1">
      <c r="A42" s="123">
        <v>21052</v>
      </c>
      <c r="B42" s="124">
        <v>22</v>
      </c>
      <c r="C42" s="125">
        <v>85.1202</v>
      </c>
      <c r="D42" s="125">
        <v>85.1227</v>
      </c>
      <c r="E42" s="125">
        <f t="shared" si="0"/>
        <v>0.0024999999999977263</v>
      </c>
      <c r="F42" s="258">
        <f t="shared" si="1"/>
        <v>8.241577108187927</v>
      </c>
      <c r="G42" s="126">
        <f t="shared" si="2"/>
        <v>303.34000000000003</v>
      </c>
      <c r="H42" s="124">
        <v>37</v>
      </c>
      <c r="I42" s="143">
        <v>810.6</v>
      </c>
      <c r="J42" s="144">
        <v>507.26</v>
      </c>
    </row>
    <row r="43" spans="1:10" s="116" customFormat="1" ht="18.75" customHeight="1">
      <c r="A43" s="123"/>
      <c r="B43" s="124">
        <v>23</v>
      </c>
      <c r="C43" s="125">
        <v>87.6752</v>
      </c>
      <c r="D43" s="125">
        <v>87.6835</v>
      </c>
      <c r="E43" s="125">
        <f t="shared" si="0"/>
        <v>0.008299999999991314</v>
      </c>
      <c r="F43" s="258">
        <f t="shared" si="1"/>
        <v>27.75826895418653</v>
      </c>
      <c r="G43" s="126">
        <f t="shared" si="2"/>
        <v>299.01</v>
      </c>
      <c r="H43" s="124">
        <v>38</v>
      </c>
      <c r="I43" s="143">
        <v>815.47</v>
      </c>
      <c r="J43" s="144">
        <v>516.46</v>
      </c>
    </row>
    <row r="44" spans="1:10" s="116" customFormat="1" ht="18.75" customHeight="1">
      <c r="A44" s="123"/>
      <c r="B44" s="124">
        <v>24</v>
      </c>
      <c r="C44" s="125">
        <v>88.0384</v>
      </c>
      <c r="D44" s="125">
        <v>88.043</v>
      </c>
      <c r="E44" s="125">
        <f t="shared" si="0"/>
        <v>0.004600000000010596</v>
      </c>
      <c r="F44" s="258">
        <f t="shared" si="1"/>
        <v>16.269939518305787</v>
      </c>
      <c r="G44" s="126">
        <f t="shared" si="2"/>
        <v>282.73</v>
      </c>
      <c r="H44" s="124">
        <v>39</v>
      </c>
      <c r="I44" s="143">
        <v>854.38</v>
      </c>
      <c r="J44" s="145">
        <v>571.65</v>
      </c>
    </row>
    <row r="45" spans="1:10" s="116" customFormat="1" ht="18.75" customHeight="1">
      <c r="A45" s="123">
        <v>21057</v>
      </c>
      <c r="B45" s="124">
        <v>25</v>
      </c>
      <c r="C45" s="125">
        <v>87.0628</v>
      </c>
      <c r="D45" s="125">
        <v>87.0634</v>
      </c>
      <c r="E45" s="125">
        <f t="shared" si="0"/>
        <v>0.0006000000000057071</v>
      </c>
      <c r="F45" s="258">
        <f t="shared" si="1"/>
        <v>1.7535143349963676</v>
      </c>
      <c r="G45" s="126">
        <f t="shared" si="2"/>
        <v>342.17</v>
      </c>
      <c r="H45" s="124">
        <v>40</v>
      </c>
      <c r="I45" s="143">
        <v>712.46</v>
      </c>
      <c r="J45" s="144">
        <v>370.29</v>
      </c>
    </row>
    <row r="46" spans="1:10" s="116" customFormat="1" ht="18.75" customHeight="1">
      <c r="A46" s="123"/>
      <c r="B46" s="124">
        <v>26</v>
      </c>
      <c r="C46" s="125">
        <v>85.7601</v>
      </c>
      <c r="D46" s="125">
        <v>85.7612</v>
      </c>
      <c r="E46" s="125">
        <f t="shared" si="0"/>
        <v>0.0011000000000080945</v>
      </c>
      <c r="F46" s="258">
        <f t="shared" si="1"/>
        <v>3.175427961109941</v>
      </c>
      <c r="G46" s="126">
        <f t="shared" si="2"/>
        <v>346.40999999999997</v>
      </c>
      <c r="H46" s="124">
        <v>41</v>
      </c>
      <c r="I46" s="143">
        <v>744.9</v>
      </c>
      <c r="J46" s="144">
        <v>398.49</v>
      </c>
    </row>
    <row r="47" spans="1:10" s="116" customFormat="1" ht="18.75" customHeight="1">
      <c r="A47" s="123"/>
      <c r="B47" s="124">
        <v>27</v>
      </c>
      <c r="C47" s="125">
        <v>86.3009</v>
      </c>
      <c r="D47" s="125">
        <v>86.3018</v>
      </c>
      <c r="E47" s="125">
        <f aca="true" t="shared" si="3" ref="E47:E56">D47-C47</f>
        <v>0.0009000000000014552</v>
      </c>
      <c r="F47" s="258">
        <f aca="true" t="shared" si="4" ref="F47:F56">((10^6)*E47/G47)</f>
        <v>2.334630350198328</v>
      </c>
      <c r="G47" s="126">
        <f aca="true" t="shared" si="5" ref="G47:G56">I47-J47</f>
        <v>385.49999999999994</v>
      </c>
      <c r="H47" s="124">
        <v>42</v>
      </c>
      <c r="I47" s="143">
        <v>700.18</v>
      </c>
      <c r="J47" s="145">
        <v>314.68</v>
      </c>
    </row>
    <row r="48" spans="1:10" ht="18.75" customHeight="1">
      <c r="A48" s="132">
        <v>21073</v>
      </c>
      <c r="B48" s="134">
        <v>19</v>
      </c>
      <c r="C48" s="180">
        <v>88.96483</v>
      </c>
      <c r="D48" s="180">
        <v>88.9743</v>
      </c>
      <c r="E48" s="125">
        <f t="shared" si="3"/>
        <v>0.009469999999993206</v>
      </c>
      <c r="F48" s="258">
        <f t="shared" si="4"/>
        <v>28.614594349579104</v>
      </c>
      <c r="G48" s="126">
        <f t="shared" si="5"/>
        <v>330.95000000000005</v>
      </c>
      <c r="H48" s="124">
        <v>43</v>
      </c>
      <c r="I48" s="146">
        <v>839.85</v>
      </c>
      <c r="J48" s="146">
        <v>508.9</v>
      </c>
    </row>
    <row r="49" spans="1:10" ht="18.75" customHeight="1">
      <c r="A49" s="132"/>
      <c r="B49" s="134">
        <v>20</v>
      </c>
      <c r="C49" s="180">
        <v>84.6448</v>
      </c>
      <c r="D49" s="180">
        <v>84.6519</v>
      </c>
      <c r="E49" s="125">
        <f t="shared" si="3"/>
        <v>0.007099999999994111</v>
      </c>
      <c r="F49" s="258">
        <f t="shared" si="4"/>
        <v>24.928899968379312</v>
      </c>
      <c r="G49" s="126">
        <f t="shared" si="5"/>
        <v>284.80999999999995</v>
      </c>
      <c r="H49" s="124">
        <v>44</v>
      </c>
      <c r="I49" s="146">
        <v>838.63</v>
      </c>
      <c r="J49" s="146">
        <v>553.82</v>
      </c>
    </row>
    <row r="50" spans="1:10" ht="18.75" customHeight="1">
      <c r="A50" s="132"/>
      <c r="B50" s="134">
        <v>21</v>
      </c>
      <c r="C50" s="180">
        <v>86.3391</v>
      </c>
      <c r="D50" s="180">
        <v>86.3483</v>
      </c>
      <c r="E50" s="125">
        <f t="shared" si="3"/>
        <v>0.00919999999999277</v>
      </c>
      <c r="F50" s="258">
        <f t="shared" si="4"/>
        <v>30.4585333553808</v>
      </c>
      <c r="G50" s="126">
        <f t="shared" si="5"/>
        <v>302.04999999999995</v>
      </c>
      <c r="H50" s="124">
        <v>45</v>
      </c>
      <c r="I50" s="146">
        <v>831.5</v>
      </c>
      <c r="J50" s="146">
        <v>529.45</v>
      </c>
    </row>
    <row r="51" spans="1:10" ht="18.75" customHeight="1">
      <c r="A51" s="132">
        <v>21078</v>
      </c>
      <c r="B51" s="134">
        <v>22</v>
      </c>
      <c r="C51" s="180">
        <v>85.1254</v>
      </c>
      <c r="D51" s="180">
        <v>85.1359</v>
      </c>
      <c r="E51" s="125">
        <f t="shared" si="3"/>
        <v>0.010500000000007503</v>
      </c>
      <c r="F51" s="258">
        <f t="shared" si="4"/>
        <v>32.06302674974808</v>
      </c>
      <c r="G51" s="126">
        <f t="shared" si="5"/>
        <v>327.48</v>
      </c>
      <c r="H51" s="124">
        <v>46</v>
      </c>
      <c r="I51" s="146">
        <v>699.13</v>
      </c>
      <c r="J51" s="146">
        <v>371.65</v>
      </c>
    </row>
    <row r="52" spans="1:10" ht="18.75" customHeight="1">
      <c r="A52" s="132"/>
      <c r="B52" s="134">
        <v>23</v>
      </c>
      <c r="C52" s="180">
        <v>87.6875</v>
      </c>
      <c r="D52" s="180">
        <v>87.6953</v>
      </c>
      <c r="E52" s="125">
        <f t="shared" si="3"/>
        <v>0.007800000000003138</v>
      </c>
      <c r="F52" s="258">
        <f t="shared" si="4"/>
        <v>23.167399310927696</v>
      </c>
      <c r="G52" s="126">
        <f t="shared" si="5"/>
        <v>336.68000000000006</v>
      </c>
      <c r="H52" s="124">
        <v>47</v>
      </c>
      <c r="I52" s="146">
        <v>705.95</v>
      </c>
      <c r="J52" s="146">
        <v>369.27</v>
      </c>
    </row>
    <row r="53" spans="1:10" ht="18.75" customHeight="1">
      <c r="A53" s="132"/>
      <c r="B53" s="134">
        <v>24</v>
      </c>
      <c r="C53" s="180">
        <v>88.0722</v>
      </c>
      <c r="D53" s="180">
        <v>88.0822</v>
      </c>
      <c r="E53" s="125">
        <f t="shared" si="3"/>
        <v>0.010000000000005116</v>
      </c>
      <c r="F53" s="258">
        <f t="shared" si="4"/>
        <v>28.764562059557353</v>
      </c>
      <c r="G53" s="126">
        <f t="shared" si="5"/>
        <v>347.65000000000003</v>
      </c>
      <c r="H53" s="124">
        <v>48</v>
      </c>
      <c r="I53" s="146">
        <v>716.71</v>
      </c>
      <c r="J53" s="146">
        <v>369.06</v>
      </c>
    </row>
    <row r="54" spans="1:10" ht="18.75" customHeight="1">
      <c r="A54" s="132">
        <v>21085</v>
      </c>
      <c r="B54" s="134">
        <v>25</v>
      </c>
      <c r="C54" s="180">
        <v>87.0757</v>
      </c>
      <c r="D54" s="180">
        <v>87.0794</v>
      </c>
      <c r="E54" s="125">
        <f t="shared" si="3"/>
        <v>0.0037000000000091404</v>
      </c>
      <c r="F54" s="258">
        <f t="shared" si="4"/>
        <v>11.530790326630331</v>
      </c>
      <c r="G54" s="126">
        <f t="shared" si="5"/>
        <v>320.88</v>
      </c>
      <c r="H54" s="124">
        <v>49</v>
      </c>
      <c r="I54" s="146">
        <v>822.1</v>
      </c>
      <c r="J54" s="146">
        <v>501.22</v>
      </c>
    </row>
    <row r="55" spans="1:10" ht="18.75" customHeight="1">
      <c r="A55" s="132"/>
      <c r="B55" s="134">
        <v>26</v>
      </c>
      <c r="C55" s="180">
        <v>85.8332</v>
      </c>
      <c r="D55" s="180">
        <v>85.8381</v>
      </c>
      <c r="E55" s="125">
        <f t="shared" si="3"/>
        <v>0.004899999999992133</v>
      </c>
      <c r="F55" s="258">
        <f t="shared" si="4"/>
        <v>17.416648894547993</v>
      </c>
      <c r="G55" s="126">
        <f t="shared" si="5"/>
        <v>281.34000000000003</v>
      </c>
      <c r="H55" s="124">
        <v>50</v>
      </c>
      <c r="I55" s="146">
        <v>736.62</v>
      </c>
      <c r="J55" s="146">
        <v>455.28</v>
      </c>
    </row>
    <row r="56" spans="1:10" ht="18.75" customHeight="1">
      <c r="A56" s="132"/>
      <c r="B56" s="134">
        <v>27</v>
      </c>
      <c r="C56" s="180">
        <v>86.3376</v>
      </c>
      <c r="D56" s="180">
        <v>86.3444</v>
      </c>
      <c r="E56" s="125">
        <f t="shared" si="3"/>
        <v>0.006799999999998363</v>
      </c>
      <c r="F56" s="258">
        <f t="shared" si="4"/>
        <v>21.265284423174037</v>
      </c>
      <c r="G56" s="126">
        <f t="shared" si="5"/>
        <v>319.77000000000004</v>
      </c>
      <c r="H56" s="124">
        <v>51</v>
      </c>
      <c r="I56" s="146">
        <v>671.96</v>
      </c>
      <c r="J56" s="146">
        <v>352.19</v>
      </c>
    </row>
    <row r="57" spans="1:10" ht="18.75" customHeight="1">
      <c r="A57" s="132">
        <v>21094</v>
      </c>
      <c r="B57" s="134">
        <v>28</v>
      </c>
      <c r="C57" s="180">
        <v>87.2365</v>
      </c>
      <c r="D57" s="180">
        <v>87.239</v>
      </c>
      <c r="E57" s="125">
        <f aca="true" t="shared" si="6" ref="E57:E65">D57-C57</f>
        <v>0.0024999999999977263</v>
      </c>
      <c r="F57" s="258">
        <f aca="true" t="shared" si="7" ref="F57:F65">((10^6)*E57/G57)</f>
        <v>8.659508139929775</v>
      </c>
      <c r="G57" s="126">
        <f aca="true" t="shared" si="8" ref="G57:G65">I57-J57</f>
        <v>288.70000000000005</v>
      </c>
      <c r="H57" s="124">
        <v>52</v>
      </c>
      <c r="I57" s="146">
        <v>838.34</v>
      </c>
      <c r="J57" s="146">
        <v>549.64</v>
      </c>
    </row>
    <row r="58" spans="1:10" ht="18.75" customHeight="1">
      <c r="A58" s="132"/>
      <c r="B58" s="134">
        <v>29</v>
      </c>
      <c r="C58" s="180">
        <v>85.2557</v>
      </c>
      <c r="D58" s="180">
        <v>85.2613</v>
      </c>
      <c r="E58" s="125">
        <f t="shared" si="6"/>
        <v>0.00560000000000116</v>
      </c>
      <c r="F58" s="258">
        <f t="shared" si="7"/>
        <v>21.26205482573149</v>
      </c>
      <c r="G58" s="126">
        <f t="shared" si="8"/>
        <v>263.38</v>
      </c>
      <c r="H58" s="124">
        <v>53</v>
      </c>
      <c r="I58" s="146">
        <v>754.48</v>
      </c>
      <c r="J58" s="146">
        <v>491.1</v>
      </c>
    </row>
    <row r="59" spans="1:10" ht="18.75" customHeight="1">
      <c r="A59" s="132"/>
      <c r="B59" s="134">
        <v>30</v>
      </c>
      <c r="C59" s="180">
        <v>84.974</v>
      </c>
      <c r="D59" s="180">
        <v>84.9781</v>
      </c>
      <c r="E59" s="125">
        <f t="shared" si="6"/>
        <v>0.004099999999993997</v>
      </c>
      <c r="F59" s="258">
        <f t="shared" si="7"/>
        <v>13.1883685022967</v>
      </c>
      <c r="G59" s="126">
        <f t="shared" si="8"/>
        <v>310.87999999999994</v>
      </c>
      <c r="H59" s="124">
        <v>54</v>
      </c>
      <c r="I59" s="146">
        <v>820.68</v>
      </c>
      <c r="J59" s="146">
        <v>509.8</v>
      </c>
    </row>
    <row r="60" spans="1:10" ht="18.75" customHeight="1">
      <c r="A60" s="132">
        <v>21108</v>
      </c>
      <c r="B60" s="134">
        <v>31</v>
      </c>
      <c r="C60" s="180">
        <v>84.8938</v>
      </c>
      <c r="D60" s="180">
        <v>84.8945</v>
      </c>
      <c r="E60" s="125">
        <f t="shared" si="6"/>
        <v>0.0006999999999948159</v>
      </c>
      <c r="F60" s="258">
        <f t="shared" si="7"/>
        <v>2.5246149961943805</v>
      </c>
      <c r="G60" s="126">
        <f t="shared" si="8"/>
        <v>277.27</v>
      </c>
      <c r="H60" s="124">
        <v>55</v>
      </c>
      <c r="I60" s="146">
        <v>796.28</v>
      </c>
      <c r="J60" s="146">
        <v>519.01</v>
      </c>
    </row>
    <row r="61" spans="1:10" ht="18.75" customHeight="1">
      <c r="A61" s="132"/>
      <c r="B61" s="134">
        <v>32</v>
      </c>
      <c r="C61" s="180">
        <v>85.0381</v>
      </c>
      <c r="D61" s="180">
        <v>85.039</v>
      </c>
      <c r="E61" s="125">
        <f t="shared" si="6"/>
        <v>0.0009000000000014552</v>
      </c>
      <c r="F61" s="258">
        <f t="shared" si="7"/>
        <v>2.990927519861271</v>
      </c>
      <c r="G61" s="126">
        <f t="shared" si="8"/>
        <v>300.91</v>
      </c>
      <c r="H61" s="124">
        <v>56</v>
      </c>
      <c r="I61" s="146">
        <v>772.86</v>
      </c>
      <c r="J61" s="146">
        <v>471.95</v>
      </c>
    </row>
    <row r="62" spans="1:10" ht="18.75" customHeight="1">
      <c r="A62" s="132"/>
      <c r="B62" s="134">
        <v>33</v>
      </c>
      <c r="C62" s="180">
        <v>86.0013</v>
      </c>
      <c r="D62" s="180">
        <v>86.0015</v>
      </c>
      <c r="E62" s="125">
        <f t="shared" si="6"/>
        <v>0.00019999999999242846</v>
      </c>
      <c r="F62" s="258">
        <f t="shared" si="7"/>
        <v>0.6722689075375746</v>
      </c>
      <c r="G62" s="126">
        <f t="shared" si="8"/>
        <v>297.5</v>
      </c>
      <c r="H62" s="124">
        <v>57</v>
      </c>
      <c r="I62" s="146">
        <v>852.42</v>
      </c>
      <c r="J62" s="146">
        <v>554.92</v>
      </c>
    </row>
    <row r="63" spans="1:10" ht="18.75" customHeight="1">
      <c r="A63" s="132">
        <v>21113</v>
      </c>
      <c r="B63" s="134">
        <v>34</v>
      </c>
      <c r="C63" s="180">
        <v>83.7407</v>
      </c>
      <c r="D63" s="180">
        <v>83.7461</v>
      </c>
      <c r="E63" s="125">
        <f t="shared" si="6"/>
        <v>0.00539999999999452</v>
      </c>
      <c r="F63" s="258">
        <f t="shared" si="7"/>
        <v>18.48492109675323</v>
      </c>
      <c r="G63" s="126">
        <f t="shared" si="8"/>
        <v>292.13</v>
      </c>
      <c r="H63" s="124">
        <v>58</v>
      </c>
      <c r="I63" s="146">
        <v>829.43</v>
      </c>
      <c r="J63" s="146">
        <v>537.3</v>
      </c>
    </row>
    <row r="64" spans="1:10" ht="18.75" customHeight="1">
      <c r="A64" s="132"/>
      <c r="B64" s="134">
        <v>35</v>
      </c>
      <c r="C64" s="180">
        <v>85.02</v>
      </c>
      <c r="D64" s="180">
        <v>85.021</v>
      </c>
      <c r="E64" s="125">
        <f t="shared" si="6"/>
        <v>0.0010000000000047748</v>
      </c>
      <c r="F64" s="258">
        <f t="shared" si="7"/>
        <v>3.1424800452667174</v>
      </c>
      <c r="G64" s="126">
        <f t="shared" si="8"/>
        <v>318.22</v>
      </c>
      <c r="H64" s="124">
        <v>59</v>
      </c>
      <c r="I64" s="146">
        <v>685.24</v>
      </c>
      <c r="J64" s="146">
        <v>367.02</v>
      </c>
    </row>
    <row r="65" spans="1:10" ht="18.75" customHeight="1">
      <c r="A65" s="132"/>
      <c r="B65" s="134">
        <v>36</v>
      </c>
      <c r="C65" s="180">
        <v>84.5833</v>
      </c>
      <c r="D65" s="180">
        <v>84.586</v>
      </c>
      <c r="E65" s="125">
        <f t="shared" si="6"/>
        <v>0.0027000000000043656</v>
      </c>
      <c r="F65" s="258">
        <f t="shared" si="7"/>
        <v>10.754829715213567</v>
      </c>
      <c r="G65" s="126">
        <f t="shared" si="8"/>
        <v>251.04999999999995</v>
      </c>
      <c r="H65" s="124">
        <v>60</v>
      </c>
      <c r="I65" s="146">
        <v>797.68</v>
      </c>
      <c r="J65" s="146">
        <v>546.63</v>
      </c>
    </row>
    <row r="66" spans="1:10" ht="18.75" customHeight="1">
      <c r="A66" s="132">
        <v>21127</v>
      </c>
      <c r="B66" s="134">
        <v>19</v>
      </c>
      <c r="C66" s="180">
        <v>88.9835</v>
      </c>
      <c r="D66" s="180">
        <v>88.9994</v>
      </c>
      <c r="E66" s="125">
        <f>D66-C66</f>
        <v>0.015899999999987813</v>
      </c>
      <c r="F66" s="258">
        <f>((10^6)*E66/G66)</f>
        <v>53.90195945483698</v>
      </c>
      <c r="G66" s="126">
        <f>I66-J66</f>
        <v>294.98</v>
      </c>
      <c r="H66" s="124">
        <v>61</v>
      </c>
      <c r="I66" s="146">
        <v>815.97</v>
      </c>
      <c r="J66" s="146">
        <v>520.99</v>
      </c>
    </row>
    <row r="67" spans="1:10" ht="18.75" customHeight="1">
      <c r="A67" s="132"/>
      <c r="B67" s="134">
        <v>20</v>
      </c>
      <c r="C67" s="180">
        <v>84.651</v>
      </c>
      <c r="D67" s="180">
        <v>84.6684</v>
      </c>
      <c r="E67" s="125">
        <f aca="true" t="shared" si="9" ref="E67:E130">D67-C67</f>
        <v>0.017400000000009186</v>
      </c>
      <c r="F67" s="258">
        <f aca="true" t="shared" si="10" ref="F67:F130">((10^6)*E67/G67)</f>
        <v>63.08919506892379</v>
      </c>
      <c r="G67" s="126">
        <f aca="true" t="shared" si="11" ref="G67:G130">I67-J67</f>
        <v>275.80000000000007</v>
      </c>
      <c r="H67" s="124">
        <v>62</v>
      </c>
      <c r="I67" s="146">
        <v>845.34</v>
      </c>
      <c r="J67" s="146">
        <v>569.54</v>
      </c>
    </row>
    <row r="68" spans="1:10" ht="18.75" customHeight="1">
      <c r="A68" s="132"/>
      <c r="B68" s="134">
        <v>21</v>
      </c>
      <c r="C68" s="180">
        <v>86.349</v>
      </c>
      <c r="D68" s="180">
        <v>86.3718</v>
      </c>
      <c r="E68" s="125">
        <f t="shared" si="9"/>
        <v>0.022799999999989495</v>
      </c>
      <c r="F68" s="258">
        <f t="shared" si="10"/>
        <v>59.49895615863647</v>
      </c>
      <c r="G68" s="126">
        <f t="shared" si="11"/>
        <v>383.2</v>
      </c>
      <c r="H68" s="124">
        <v>63</v>
      </c>
      <c r="I68" s="146">
        <v>749.36</v>
      </c>
      <c r="J68" s="146">
        <v>366.16</v>
      </c>
    </row>
    <row r="69" spans="1:10" ht="18.75" customHeight="1">
      <c r="A69" s="132">
        <v>21135</v>
      </c>
      <c r="B69" s="134">
        <v>22</v>
      </c>
      <c r="C69" s="180">
        <v>85.1186</v>
      </c>
      <c r="D69" s="180">
        <v>85.1301</v>
      </c>
      <c r="E69" s="125">
        <f t="shared" si="9"/>
        <v>0.011499999999998067</v>
      </c>
      <c r="F69" s="258">
        <f t="shared" si="10"/>
        <v>38.880248833586</v>
      </c>
      <c r="G69" s="126">
        <f t="shared" si="11"/>
        <v>295.78000000000003</v>
      </c>
      <c r="H69" s="124">
        <v>64</v>
      </c>
      <c r="I69" s="146">
        <v>802.44</v>
      </c>
      <c r="J69" s="146">
        <v>506.66</v>
      </c>
    </row>
    <row r="70" spans="1:10" ht="18.75" customHeight="1">
      <c r="A70" s="132"/>
      <c r="B70" s="134">
        <v>23</v>
      </c>
      <c r="C70" s="180">
        <v>87.6683</v>
      </c>
      <c r="D70" s="180">
        <v>87.6836</v>
      </c>
      <c r="E70" s="125">
        <f t="shared" si="9"/>
        <v>0.015299999999996317</v>
      </c>
      <c r="F70" s="258">
        <f t="shared" si="10"/>
        <v>48.443783047830536</v>
      </c>
      <c r="G70" s="126">
        <f t="shared" si="11"/>
        <v>315.83</v>
      </c>
      <c r="H70" s="124">
        <v>65</v>
      </c>
      <c r="I70" s="146">
        <v>699.03</v>
      </c>
      <c r="J70" s="146">
        <v>383.2</v>
      </c>
    </row>
    <row r="71" spans="1:10" ht="18.75" customHeight="1">
      <c r="A71" s="132"/>
      <c r="B71" s="134">
        <v>24</v>
      </c>
      <c r="C71" s="180">
        <v>88.0752</v>
      </c>
      <c r="D71" s="180">
        <v>88.0865</v>
      </c>
      <c r="E71" s="125">
        <f t="shared" si="9"/>
        <v>0.011300000000005639</v>
      </c>
      <c r="F71" s="258">
        <f t="shared" si="10"/>
        <v>37.195523370657135</v>
      </c>
      <c r="G71" s="126">
        <f t="shared" si="11"/>
        <v>303.8</v>
      </c>
      <c r="H71" s="124">
        <v>66</v>
      </c>
      <c r="I71" s="146">
        <v>804.96</v>
      </c>
      <c r="J71" s="146">
        <v>501.16</v>
      </c>
    </row>
    <row r="72" spans="1:10" ht="18.75" customHeight="1">
      <c r="A72" s="132">
        <v>21141</v>
      </c>
      <c r="B72" s="134">
        <v>25</v>
      </c>
      <c r="C72" s="180">
        <v>87.0762</v>
      </c>
      <c r="D72" s="180">
        <v>87.0852</v>
      </c>
      <c r="E72" s="125">
        <f t="shared" si="9"/>
        <v>0.009000000000000341</v>
      </c>
      <c r="F72" s="258">
        <f t="shared" si="10"/>
        <v>32.739177882867736</v>
      </c>
      <c r="G72" s="126">
        <f t="shared" si="11"/>
        <v>274.90000000000003</v>
      </c>
      <c r="H72" s="124">
        <v>67</v>
      </c>
      <c r="I72" s="146">
        <v>730.1</v>
      </c>
      <c r="J72" s="146">
        <v>455.2</v>
      </c>
    </row>
    <row r="73" spans="1:10" ht="18.75" customHeight="1">
      <c r="A73" s="132"/>
      <c r="B73" s="134">
        <v>26</v>
      </c>
      <c r="C73" s="180">
        <v>85.7918</v>
      </c>
      <c r="D73" s="180">
        <v>85.8033</v>
      </c>
      <c r="E73" s="125">
        <f t="shared" si="9"/>
        <v>0.011499999999998067</v>
      </c>
      <c r="F73" s="258">
        <f t="shared" si="10"/>
        <v>41.20534594574535</v>
      </c>
      <c r="G73" s="126">
        <f t="shared" si="11"/>
        <v>279.09</v>
      </c>
      <c r="H73" s="124">
        <v>68</v>
      </c>
      <c r="I73" s="146">
        <v>596.26</v>
      </c>
      <c r="J73" s="146">
        <v>317.17</v>
      </c>
    </row>
    <row r="74" spans="1:10" ht="18.75" customHeight="1">
      <c r="A74" s="132"/>
      <c r="B74" s="134">
        <v>27</v>
      </c>
      <c r="C74" s="180">
        <v>86.3154</v>
      </c>
      <c r="D74" s="180">
        <v>86.3446</v>
      </c>
      <c r="E74" s="125">
        <f t="shared" si="9"/>
        <v>0.029200000000003</v>
      </c>
      <c r="F74" s="258">
        <f t="shared" si="10"/>
        <v>91.5676251999216</v>
      </c>
      <c r="G74" s="126">
        <f t="shared" si="11"/>
        <v>318.89000000000004</v>
      </c>
      <c r="H74" s="124">
        <v>69</v>
      </c>
      <c r="I74" s="146">
        <v>665.59</v>
      </c>
      <c r="J74" s="146">
        <v>346.7</v>
      </c>
    </row>
    <row r="75" spans="1:10" ht="18.75" customHeight="1">
      <c r="A75" s="132">
        <v>21162</v>
      </c>
      <c r="B75" s="134">
        <v>19</v>
      </c>
      <c r="C75" s="180">
        <v>88.9575</v>
      </c>
      <c r="D75" s="180">
        <v>88.9658</v>
      </c>
      <c r="E75" s="181">
        <f t="shared" si="9"/>
        <v>0.008300000000005525</v>
      </c>
      <c r="F75" s="259">
        <f t="shared" si="10"/>
        <v>29.62381326292215</v>
      </c>
      <c r="G75" s="182">
        <f t="shared" si="11"/>
        <v>280.17999999999995</v>
      </c>
      <c r="H75" s="183">
        <v>70</v>
      </c>
      <c r="I75" s="146">
        <v>784.92</v>
      </c>
      <c r="J75" s="146">
        <v>504.74</v>
      </c>
    </row>
    <row r="76" spans="1:10" ht="18.75" customHeight="1">
      <c r="A76" s="132"/>
      <c r="B76" s="134">
        <v>20</v>
      </c>
      <c r="C76" s="180">
        <v>84.6478</v>
      </c>
      <c r="D76" s="180">
        <v>84.6543</v>
      </c>
      <c r="E76" s="181">
        <f t="shared" si="9"/>
        <v>0.006500000000002615</v>
      </c>
      <c r="F76" s="259">
        <f t="shared" si="10"/>
        <v>22.55299954894909</v>
      </c>
      <c r="G76" s="182">
        <f t="shared" si="11"/>
        <v>288.2099999999999</v>
      </c>
      <c r="H76" s="183">
        <v>71</v>
      </c>
      <c r="I76" s="146">
        <v>853.65</v>
      </c>
      <c r="J76" s="146">
        <v>565.44</v>
      </c>
    </row>
    <row r="77" spans="1:10" ht="18.75" customHeight="1">
      <c r="A77" s="132"/>
      <c r="B77" s="134">
        <v>21</v>
      </c>
      <c r="C77" s="180">
        <v>86.3538</v>
      </c>
      <c r="D77" s="180">
        <v>86.3647</v>
      </c>
      <c r="E77" s="181">
        <f t="shared" si="9"/>
        <v>0.01089999999999236</v>
      </c>
      <c r="F77" s="259">
        <f t="shared" si="10"/>
        <v>40.79341317362411</v>
      </c>
      <c r="G77" s="182">
        <f t="shared" si="11"/>
        <v>267.19999999999993</v>
      </c>
      <c r="H77" s="183">
        <v>72</v>
      </c>
      <c r="I77" s="146">
        <v>821.04</v>
      </c>
      <c r="J77" s="146">
        <v>553.84</v>
      </c>
    </row>
    <row r="78" spans="1:10" ht="18.75" customHeight="1">
      <c r="A78" s="132">
        <v>21169</v>
      </c>
      <c r="B78" s="134">
        <v>22</v>
      </c>
      <c r="C78" s="180">
        <v>85.1295</v>
      </c>
      <c r="D78" s="180">
        <v>85.1369</v>
      </c>
      <c r="E78" s="181">
        <f t="shared" si="9"/>
        <v>0.00740000000000407</v>
      </c>
      <c r="F78" s="259">
        <f t="shared" si="10"/>
        <v>21.04245457390187</v>
      </c>
      <c r="G78" s="182">
        <f t="shared" si="11"/>
        <v>351.66999999999996</v>
      </c>
      <c r="H78" s="183">
        <v>73</v>
      </c>
      <c r="I78" s="146">
        <v>662.9</v>
      </c>
      <c r="J78" s="146">
        <v>311.23</v>
      </c>
    </row>
    <row r="79" spans="1:10" ht="18.75" customHeight="1">
      <c r="A79" s="132"/>
      <c r="B79" s="134">
        <v>23</v>
      </c>
      <c r="C79" s="180">
        <v>87.6985</v>
      </c>
      <c r="D79" s="180">
        <v>87.7054</v>
      </c>
      <c r="E79" s="181">
        <f t="shared" si="9"/>
        <v>0.0069000000000016826</v>
      </c>
      <c r="F79" s="259">
        <f t="shared" si="10"/>
        <v>22.220790931346396</v>
      </c>
      <c r="G79" s="182">
        <f t="shared" si="11"/>
        <v>310.52</v>
      </c>
      <c r="H79" s="183">
        <v>74</v>
      </c>
      <c r="I79" s="146">
        <v>819.29</v>
      </c>
      <c r="J79" s="146">
        <v>508.77</v>
      </c>
    </row>
    <row r="80" spans="1:10" ht="18.75" customHeight="1">
      <c r="A80" s="132"/>
      <c r="B80" s="134">
        <v>24</v>
      </c>
      <c r="C80" s="180">
        <v>88.0441</v>
      </c>
      <c r="D80" s="180">
        <v>88.0553</v>
      </c>
      <c r="E80" s="181">
        <f t="shared" si="9"/>
        <v>0.01120000000000232</v>
      </c>
      <c r="F80" s="259">
        <f t="shared" si="10"/>
        <v>37.21424774057123</v>
      </c>
      <c r="G80" s="182">
        <f t="shared" si="11"/>
        <v>300.96000000000004</v>
      </c>
      <c r="H80" s="183">
        <v>75</v>
      </c>
      <c r="I80" s="146">
        <v>845.34</v>
      </c>
      <c r="J80" s="146">
        <v>544.38</v>
      </c>
    </row>
    <row r="81" spans="1:10" ht="18.75" customHeight="1">
      <c r="A81" s="132">
        <v>21176</v>
      </c>
      <c r="B81" s="134">
        <v>25</v>
      </c>
      <c r="C81" s="180">
        <v>87.0455</v>
      </c>
      <c r="D81" s="180">
        <v>87.0516</v>
      </c>
      <c r="E81" s="181">
        <f t="shared" si="9"/>
        <v>0.006099999999989336</v>
      </c>
      <c r="F81" s="259">
        <f t="shared" si="10"/>
        <v>22.16891990110966</v>
      </c>
      <c r="G81" s="182">
        <f t="shared" si="11"/>
        <v>275.1600000000001</v>
      </c>
      <c r="H81" s="183">
        <v>76</v>
      </c>
      <c r="I81" s="146">
        <v>817.97</v>
      </c>
      <c r="J81" s="146">
        <v>542.81</v>
      </c>
    </row>
    <row r="82" spans="1:10" ht="18.75" customHeight="1">
      <c r="A82" s="132"/>
      <c r="B82" s="134">
        <v>26</v>
      </c>
      <c r="C82" s="180">
        <v>85.8024</v>
      </c>
      <c r="D82" s="180">
        <v>85.8096</v>
      </c>
      <c r="E82" s="181">
        <f t="shared" si="9"/>
        <v>0.007199999999997431</v>
      </c>
      <c r="F82" s="259">
        <f t="shared" si="10"/>
        <v>23.256565134524468</v>
      </c>
      <c r="G82" s="182">
        <f t="shared" si="11"/>
        <v>309.59000000000003</v>
      </c>
      <c r="H82" s="183">
        <v>77</v>
      </c>
      <c r="I82" s="146">
        <v>675.49</v>
      </c>
      <c r="J82" s="146">
        <v>365.9</v>
      </c>
    </row>
    <row r="83" spans="1:10" ht="18.75" customHeight="1">
      <c r="A83" s="132"/>
      <c r="B83" s="134">
        <v>27</v>
      </c>
      <c r="C83" s="180">
        <v>86.3371</v>
      </c>
      <c r="D83" s="180">
        <v>86.3436</v>
      </c>
      <c r="E83" s="181">
        <f t="shared" si="9"/>
        <v>0.006499999999988404</v>
      </c>
      <c r="F83" s="259">
        <f t="shared" si="10"/>
        <v>20.834668888994177</v>
      </c>
      <c r="G83" s="182">
        <f t="shared" si="11"/>
        <v>311.98</v>
      </c>
      <c r="H83" s="183">
        <v>78</v>
      </c>
      <c r="I83" s="146">
        <v>642.08</v>
      </c>
      <c r="J83" s="146">
        <v>330.1</v>
      </c>
    </row>
    <row r="84" spans="1:10" ht="18.75" customHeight="1">
      <c r="A84" s="132">
        <v>21198</v>
      </c>
      <c r="B84" s="134">
        <v>19</v>
      </c>
      <c r="C84" s="180">
        <v>88.971</v>
      </c>
      <c r="D84" s="180">
        <v>88.971</v>
      </c>
      <c r="E84" s="181">
        <f t="shared" si="9"/>
        <v>0</v>
      </c>
      <c r="F84" s="259">
        <f t="shared" si="10"/>
        <v>0</v>
      </c>
      <c r="G84" s="182">
        <f t="shared" si="11"/>
        <v>318.28</v>
      </c>
      <c r="H84" s="183">
        <v>79</v>
      </c>
      <c r="I84" s="146">
        <v>796.18</v>
      </c>
      <c r="J84" s="146">
        <v>477.9</v>
      </c>
    </row>
    <row r="85" spans="1:10" ht="18.75" customHeight="1">
      <c r="A85" s="132"/>
      <c r="B85" s="134">
        <v>20</v>
      </c>
      <c r="C85" s="180">
        <v>84.6568</v>
      </c>
      <c r="D85" s="180">
        <v>84.6568</v>
      </c>
      <c r="E85" s="181">
        <f t="shared" si="9"/>
        <v>0</v>
      </c>
      <c r="F85" s="259">
        <f t="shared" si="10"/>
        <v>0</v>
      </c>
      <c r="G85" s="182">
        <f t="shared" si="11"/>
        <v>344.47</v>
      </c>
      <c r="H85" s="183">
        <v>80</v>
      </c>
      <c r="I85" s="146">
        <v>801.62</v>
      </c>
      <c r="J85" s="146">
        <v>457.15</v>
      </c>
    </row>
    <row r="86" spans="1:10" ht="18.75" customHeight="1">
      <c r="A86" s="132"/>
      <c r="B86" s="134">
        <v>21</v>
      </c>
      <c r="C86" s="180">
        <v>86.3631</v>
      </c>
      <c r="D86" s="180">
        <v>86.3632</v>
      </c>
      <c r="E86" s="181">
        <f t="shared" si="9"/>
        <v>0.00010000000000331966</v>
      </c>
      <c r="F86" s="259">
        <f t="shared" si="10"/>
        <v>0.27218290692248137</v>
      </c>
      <c r="G86" s="182">
        <f t="shared" si="11"/>
        <v>367.4</v>
      </c>
      <c r="H86" s="183">
        <v>81</v>
      </c>
      <c r="I86" s="146">
        <v>736.87</v>
      </c>
      <c r="J86" s="146">
        <v>369.47</v>
      </c>
    </row>
    <row r="87" spans="1:10" ht="18.75" customHeight="1">
      <c r="A87" s="132">
        <v>21204</v>
      </c>
      <c r="B87" s="134">
        <v>22</v>
      </c>
      <c r="C87" s="180">
        <v>85.1313</v>
      </c>
      <c r="D87" s="180">
        <v>85.1321</v>
      </c>
      <c r="E87" s="181">
        <f t="shared" si="9"/>
        <v>0.0007999999999981355</v>
      </c>
      <c r="F87" s="259">
        <f t="shared" si="10"/>
        <v>2.415969558777929</v>
      </c>
      <c r="G87" s="182">
        <f t="shared" si="11"/>
        <v>331.13</v>
      </c>
      <c r="H87" s="183">
        <v>82</v>
      </c>
      <c r="I87" s="146">
        <v>827.48</v>
      </c>
      <c r="J87" s="146">
        <v>496.35</v>
      </c>
    </row>
    <row r="88" spans="1:10" ht="18.75" customHeight="1">
      <c r="A88" s="132"/>
      <c r="B88" s="134">
        <v>23</v>
      </c>
      <c r="C88" s="180">
        <v>87.6873</v>
      </c>
      <c r="D88" s="180">
        <v>87.6884</v>
      </c>
      <c r="E88" s="181">
        <f t="shared" si="9"/>
        <v>0.0011000000000080945</v>
      </c>
      <c r="F88" s="259">
        <f t="shared" si="10"/>
        <v>3.09084267613053</v>
      </c>
      <c r="G88" s="182">
        <f t="shared" si="11"/>
        <v>355.89000000000004</v>
      </c>
      <c r="H88" s="183">
        <v>83</v>
      </c>
      <c r="I88" s="146">
        <v>723.83</v>
      </c>
      <c r="J88" s="146">
        <v>367.94</v>
      </c>
    </row>
    <row r="89" spans="1:10" ht="18.75" customHeight="1">
      <c r="A89" s="132"/>
      <c r="B89" s="134">
        <v>24</v>
      </c>
      <c r="C89" s="180">
        <v>88.0565</v>
      </c>
      <c r="D89" s="180">
        <v>88.0582</v>
      </c>
      <c r="E89" s="181">
        <f t="shared" si="9"/>
        <v>0.0016999999999995907</v>
      </c>
      <c r="F89" s="259">
        <f t="shared" si="10"/>
        <v>5.7221717324702634</v>
      </c>
      <c r="G89" s="182">
        <f t="shared" si="11"/>
        <v>297.09000000000003</v>
      </c>
      <c r="H89" s="183">
        <v>84</v>
      </c>
      <c r="I89" s="146">
        <v>728.22</v>
      </c>
      <c r="J89" s="146">
        <v>431.13</v>
      </c>
    </row>
    <row r="90" spans="1:10" ht="18.75" customHeight="1">
      <c r="A90" s="132">
        <v>21211</v>
      </c>
      <c r="B90" s="134">
        <v>25</v>
      </c>
      <c r="C90" s="180">
        <v>87.063</v>
      </c>
      <c r="D90" s="180">
        <v>87.0653</v>
      </c>
      <c r="E90" s="181">
        <f t="shared" si="9"/>
        <v>0.002299999999991087</v>
      </c>
      <c r="F90" s="259">
        <f t="shared" si="10"/>
        <v>7.034069362013232</v>
      </c>
      <c r="G90" s="182">
        <f t="shared" si="11"/>
        <v>326.98</v>
      </c>
      <c r="H90" s="183">
        <v>85</v>
      </c>
      <c r="I90" s="146">
        <v>869.2</v>
      </c>
      <c r="J90" s="146">
        <v>542.22</v>
      </c>
    </row>
    <row r="91" spans="1:10" ht="18.75" customHeight="1">
      <c r="A91" s="132"/>
      <c r="B91" s="134">
        <v>26</v>
      </c>
      <c r="C91" s="180">
        <v>85.8094</v>
      </c>
      <c r="D91" s="180">
        <v>85.8099</v>
      </c>
      <c r="E91" s="181">
        <f t="shared" si="9"/>
        <v>0.0005000000000023874</v>
      </c>
      <c r="F91" s="259">
        <f t="shared" si="10"/>
        <v>1.6124350994949452</v>
      </c>
      <c r="G91" s="182">
        <f t="shared" si="11"/>
        <v>310.0899999999999</v>
      </c>
      <c r="H91" s="183">
        <v>86</v>
      </c>
      <c r="I91" s="146">
        <v>871.18</v>
      </c>
      <c r="J91" s="146">
        <v>561.09</v>
      </c>
    </row>
    <row r="92" spans="1:10" ht="18.75" customHeight="1">
      <c r="A92" s="132"/>
      <c r="B92" s="134">
        <v>27</v>
      </c>
      <c r="C92" s="180">
        <v>86.3141</v>
      </c>
      <c r="D92" s="180">
        <v>86.3142</v>
      </c>
      <c r="E92" s="181">
        <f t="shared" si="9"/>
        <v>0.00010000000000331966</v>
      </c>
      <c r="F92" s="259">
        <f t="shared" si="10"/>
        <v>0.31327339370107343</v>
      </c>
      <c r="G92" s="182">
        <f t="shared" si="11"/>
        <v>319.21000000000004</v>
      </c>
      <c r="H92" s="183">
        <v>87</v>
      </c>
      <c r="I92" s="146">
        <v>854.69</v>
      </c>
      <c r="J92" s="146">
        <v>535.48</v>
      </c>
    </row>
    <row r="93" spans="1:10" ht="18.75" customHeight="1">
      <c r="A93" s="132">
        <v>21218</v>
      </c>
      <c r="B93" s="134">
        <v>10</v>
      </c>
      <c r="C93" s="180">
        <v>85.0915</v>
      </c>
      <c r="D93" s="180">
        <v>85.0965</v>
      </c>
      <c r="E93" s="181">
        <f t="shared" si="9"/>
        <v>0.005000000000009663</v>
      </c>
      <c r="F93" s="259">
        <f t="shared" si="10"/>
        <v>18.498649598615057</v>
      </c>
      <c r="G93" s="182">
        <f t="shared" si="11"/>
        <v>270.28999999999996</v>
      </c>
      <c r="H93" s="183">
        <v>88</v>
      </c>
      <c r="I93" s="146">
        <v>804.18</v>
      </c>
      <c r="J93" s="146">
        <v>533.89</v>
      </c>
    </row>
    <row r="94" spans="1:10" ht="18.75" customHeight="1">
      <c r="A94" s="132"/>
      <c r="B94" s="134">
        <v>11</v>
      </c>
      <c r="C94" s="180">
        <v>86.0913</v>
      </c>
      <c r="D94" s="180">
        <v>86.0977</v>
      </c>
      <c r="E94" s="181">
        <f t="shared" si="9"/>
        <v>0.006399999999999295</v>
      </c>
      <c r="F94" s="259">
        <f t="shared" si="10"/>
        <v>18.805829807238176</v>
      </c>
      <c r="G94" s="182">
        <f t="shared" si="11"/>
        <v>340.31999999999994</v>
      </c>
      <c r="H94" s="183">
        <v>89</v>
      </c>
      <c r="I94" s="146">
        <v>758.17</v>
      </c>
      <c r="J94" s="146">
        <v>417.85</v>
      </c>
    </row>
    <row r="95" spans="1:10" ht="18.75" customHeight="1">
      <c r="A95" s="132"/>
      <c r="B95" s="134">
        <v>12</v>
      </c>
      <c r="C95" s="180">
        <v>84.859</v>
      </c>
      <c r="D95" s="180">
        <v>84.8649</v>
      </c>
      <c r="E95" s="181">
        <f t="shared" si="9"/>
        <v>0.005900000000011119</v>
      </c>
      <c r="F95" s="259">
        <f t="shared" si="10"/>
        <v>21.37836075081933</v>
      </c>
      <c r="G95" s="182">
        <f t="shared" si="11"/>
        <v>275.98</v>
      </c>
      <c r="H95" s="183">
        <v>90</v>
      </c>
      <c r="I95" s="146">
        <v>837.86</v>
      </c>
      <c r="J95" s="146">
        <v>561.88</v>
      </c>
    </row>
    <row r="96" spans="1:10" ht="18.75" customHeight="1">
      <c r="A96" s="132">
        <v>21232</v>
      </c>
      <c r="B96" s="134">
        <v>13</v>
      </c>
      <c r="C96" s="180">
        <v>86.737</v>
      </c>
      <c r="D96" s="180">
        <v>86.7486</v>
      </c>
      <c r="E96" s="181">
        <f t="shared" si="9"/>
        <v>0.011600000000001387</v>
      </c>
      <c r="F96" s="259">
        <f t="shared" si="10"/>
        <v>36.93326541009101</v>
      </c>
      <c r="G96" s="182">
        <f t="shared" si="11"/>
        <v>314.08000000000004</v>
      </c>
      <c r="H96" s="183">
        <v>91</v>
      </c>
      <c r="I96" s="146">
        <v>734.11</v>
      </c>
      <c r="J96" s="146">
        <v>420.03</v>
      </c>
    </row>
    <row r="97" spans="1:10" ht="18.75" customHeight="1">
      <c r="A97" s="132"/>
      <c r="B97" s="134">
        <v>14</v>
      </c>
      <c r="C97" s="180">
        <v>85.9693</v>
      </c>
      <c r="D97" s="180">
        <v>85.9775</v>
      </c>
      <c r="E97" s="181">
        <f t="shared" si="9"/>
        <v>0.008200000000002206</v>
      </c>
      <c r="F97" s="259">
        <f t="shared" si="10"/>
        <v>28.093737152261905</v>
      </c>
      <c r="G97" s="182">
        <f t="shared" si="11"/>
        <v>291.88</v>
      </c>
      <c r="H97" s="183">
        <v>92</v>
      </c>
      <c r="I97" s="146">
        <v>823.06</v>
      </c>
      <c r="J97" s="146">
        <v>531.18</v>
      </c>
    </row>
    <row r="98" spans="1:10" ht="18.75" customHeight="1">
      <c r="A98" s="132"/>
      <c r="B98" s="134">
        <v>15</v>
      </c>
      <c r="C98" s="180">
        <v>87.0321</v>
      </c>
      <c r="D98" s="180">
        <v>87.0423</v>
      </c>
      <c r="E98" s="181">
        <f t="shared" si="9"/>
        <v>0.010199999999997544</v>
      </c>
      <c r="F98" s="259">
        <f t="shared" si="10"/>
        <v>32.50478011471492</v>
      </c>
      <c r="G98" s="182">
        <f t="shared" si="11"/>
        <v>313.80000000000007</v>
      </c>
      <c r="H98" s="183">
        <v>93</v>
      </c>
      <c r="I98" s="146">
        <v>867.48</v>
      </c>
      <c r="J98" s="146">
        <v>553.68</v>
      </c>
    </row>
    <row r="99" spans="1:10" ht="18.75" customHeight="1">
      <c r="A99" s="132">
        <v>21239</v>
      </c>
      <c r="B99" s="134">
        <v>16</v>
      </c>
      <c r="C99" s="180">
        <v>86.1415</v>
      </c>
      <c r="D99" s="180">
        <v>86.1492</v>
      </c>
      <c r="E99" s="181">
        <f t="shared" si="9"/>
        <v>0.007699999999999818</v>
      </c>
      <c r="F99" s="259">
        <f t="shared" si="10"/>
        <v>27.66798418972267</v>
      </c>
      <c r="G99" s="182">
        <f t="shared" si="11"/>
        <v>278.29999999999995</v>
      </c>
      <c r="H99" s="183">
        <v>94</v>
      </c>
      <c r="I99" s="146">
        <v>791.15</v>
      </c>
      <c r="J99" s="146">
        <v>512.85</v>
      </c>
    </row>
    <row r="100" spans="1:10" ht="18.75" customHeight="1">
      <c r="A100" s="132"/>
      <c r="B100" s="134">
        <v>17</v>
      </c>
      <c r="C100" s="180">
        <v>87.2535</v>
      </c>
      <c r="D100" s="180">
        <v>87.257</v>
      </c>
      <c r="E100" s="181">
        <f t="shared" si="9"/>
        <v>0.003500000000002501</v>
      </c>
      <c r="F100" s="259">
        <f t="shared" si="10"/>
        <v>13.207547169820758</v>
      </c>
      <c r="G100" s="182">
        <f t="shared" si="11"/>
        <v>265</v>
      </c>
      <c r="H100" s="183">
        <v>95</v>
      </c>
      <c r="I100" s="146">
        <v>830.46</v>
      </c>
      <c r="J100" s="146">
        <v>565.46</v>
      </c>
    </row>
    <row r="101" spans="1:10" ht="18.75" customHeight="1">
      <c r="A101" s="132"/>
      <c r="B101" s="134">
        <v>18</v>
      </c>
      <c r="C101" s="180">
        <v>85.1601</v>
      </c>
      <c r="D101" s="180">
        <v>85.1657</v>
      </c>
      <c r="E101" s="181">
        <f t="shared" si="9"/>
        <v>0.00560000000000116</v>
      </c>
      <c r="F101" s="259">
        <f t="shared" si="10"/>
        <v>15.155615696890825</v>
      </c>
      <c r="G101" s="182">
        <f t="shared" si="11"/>
        <v>369.5</v>
      </c>
      <c r="H101" s="183">
        <v>96</v>
      </c>
      <c r="I101" s="146">
        <v>680.62</v>
      </c>
      <c r="J101" s="146">
        <v>311.12</v>
      </c>
    </row>
    <row r="102" spans="1:10" ht="18.75" customHeight="1">
      <c r="A102" s="132">
        <v>21246</v>
      </c>
      <c r="B102" s="134">
        <v>19</v>
      </c>
      <c r="C102" s="180">
        <v>88.9775</v>
      </c>
      <c r="D102" s="180">
        <v>88.9789</v>
      </c>
      <c r="E102" s="181">
        <f t="shared" si="9"/>
        <v>0.0013999999999896318</v>
      </c>
      <c r="F102" s="259">
        <f t="shared" si="10"/>
        <v>4.38706442714224</v>
      </c>
      <c r="G102" s="182">
        <f t="shared" si="11"/>
        <v>319.12</v>
      </c>
      <c r="H102" s="183">
        <v>97</v>
      </c>
      <c r="I102" s="146">
        <v>854.48</v>
      </c>
      <c r="J102" s="146">
        <v>535.36</v>
      </c>
    </row>
    <row r="103" spans="1:10" ht="18.75" customHeight="1">
      <c r="A103" s="132"/>
      <c r="B103" s="134">
        <v>20</v>
      </c>
      <c r="C103" s="180">
        <v>84.6723</v>
      </c>
      <c r="D103" s="180">
        <v>84.6765</v>
      </c>
      <c r="E103" s="181">
        <f t="shared" si="9"/>
        <v>0.004199999999997317</v>
      </c>
      <c r="F103" s="259">
        <f t="shared" si="10"/>
        <v>13.767332087708777</v>
      </c>
      <c r="G103" s="182">
        <f t="shared" si="11"/>
        <v>305.07000000000005</v>
      </c>
      <c r="H103" s="183">
        <v>98</v>
      </c>
      <c r="I103" s="146">
        <v>847.11</v>
      </c>
      <c r="J103" s="146">
        <v>542.04</v>
      </c>
    </row>
    <row r="104" spans="1:10" ht="18.75" customHeight="1">
      <c r="A104" s="132"/>
      <c r="B104" s="134">
        <v>21</v>
      </c>
      <c r="C104" s="180">
        <v>86.3853</v>
      </c>
      <c r="D104" s="180">
        <v>86.3886</v>
      </c>
      <c r="E104" s="181">
        <f t="shared" si="9"/>
        <v>0.003299999999995862</v>
      </c>
      <c r="F104" s="259">
        <f t="shared" si="10"/>
        <v>9.160051074212683</v>
      </c>
      <c r="G104" s="182">
        <f t="shared" si="11"/>
        <v>360.26000000000005</v>
      </c>
      <c r="H104" s="183">
        <v>99</v>
      </c>
      <c r="I104" s="146">
        <v>729.97</v>
      </c>
      <c r="J104" s="146">
        <v>369.71</v>
      </c>
    </row>
    <row r="105" spans="1:10" ht="18.75" customHeight="1">
      <c r="A105" s="132">
        <v>21260</v>
      </c>
      <c r="B105" s="134">
        <v>22</v>
      </c>
      <c r="C105" s="180">
        <v>85.1399</v>
      </c>
      <c r="D105" s="180">
        <v>85.1447</v>
      </c>
      <c r="E105" s="181">
        <f t="shared" si="9"/>
        <v>0.004800000000003024</v>
      </c>
      <c r="F105" s="259">
        <f t="shared" si="10"/>
        <v>15.68422428441715</v>
      </c>
      <c r="G105" s="182">
        <f t="shared" si="11"/>
        <v>306.03999999999996</v>
      </c>
      <c r="H105" s="183">
        <v>100</v>
      </c>
      <c r="I105" s="146">
        <v>670.53</v>
      </c>
      <c r="J105" s="146">
        <v>364.49</v>
      </c>
    </row>
    <row r="106" spans="1:10" ht="18.75" customHeight="1">
      <c r="A106" s="132"/>
      <c r="B106" s="134">
        <v>23</v>
      </c>
      <c r="C106" s="180">
        <v>87.6993</v>
      </c>
      <c r="D106" s="180">
        <v>87.6998</v>
      </c>
      <c r="E106" s="181">
        <f t="shared" si="9"/>
        <v>0.0005000000000023874</v>
      </c>
      <c r="F106" s="259">
        <f t="shared" si="10"/>
        <v>1.625012187599166</v>
      </c>
      <c r="G106" s="182">
        <f t="shared" si="11"/>
        <v>307.69</v>
      </c>
      <c r="H106" s="183">
        <v>101</v>
      </c>
      <c r="I106" s="146">
        <v>813.13</v>
      </c>
      <c r="J106" s="146">
        <v>505.44</v>
      </c>
    </row>
    <row r="107" spans="1:10" ht="18.75" customHeight="1">
      <c r="A107" s="132"/>
      <c r="B107" s="134">
        <v>24</v>
      </c>
      <c r="C107" s="180">
        <v>88.0688</v>
      </c>
      <c r="D107" s="180">
        <v>88.0737</v>
      </c>
      <c r="E107" s="181">
        <f t="shared" si="9"/>
        <v>0.004900000000006344</v>
      </c>
      <c r="F107" s="259">
        <f t="shared" si="10"/>
        <v>16.62031069807457</v>
      </c>
      <c r="G107" s="182">
        <f t="shared" si="11"/>
        <v>294.81999999999994</v>
      </c>
      <c r="H107" s="183">
        <v>102</v>
      </c>
      <c r="I107" s="146">
        <v>855.79</v>
      </c>
      <c r="J107" s="146">
        <v>560.97</v>
      </c>
    </row>
    <row r="108" spans="1:10" ht="18.75" customHeight="1">
      <c r="A108" s="132">
        <v>21267</v>
      </c>
      <c r="B108" s="134">
        <v>25</v>
      </c>
      <c r="C108" s="180">
        <v>87.0527</v>
      </c>
      <c r="D108" s="180">
        <v>87.0575</v>
      </c>
      <c r="E108" s="181">
        <f t="shared" si="9"/>
        <v>0.004800000000003024</v>
      </c>
      <c r="F108" s="259">
        <f t="shared" si="10"/>
        <v>14.978468451610258</v>
      </c>
      <c r="G108" s="182">
        <f t="shared" si="11"/>
        <v>320.46000000000004</v>
      </c>
      <c r="H108" s="183">
        <v>103</v>
      </c>
      <c r="I108" s="146">
        <v>798.22</v>
      </c>
      <c r="J108" s="146">
        <v>477.76</v>
      </c>
    </row>
    <row r="109" spans="1:10" ht="18.75" customHeight="1">
      <c r="A109" s="132"/>
      <c r="B109" s="134">
        <v>26</v>
      </c>
      <c r="C109" s="180">
        <v>85.8</v>
      </c>
      <c r="D109" s="180">
        <v>85.8034</v>
      </c>
      <c r="E109" s="181">
        <f t="shared" si="9"/>
        <v>0.0033999999999991815</v>
      </c>
      <c r="F109" s="259">
        <f t="shared" si="10"/>
        <v>10.60676961472214</v>
      </c>
      <c r="G109" s="182">
        <f t="shared" si="11"/>
        <v>320.54999999999995</v>
      </c>
      <c r="H109" s="183">
        <v>104</v>
      </c>
      <c r="I109" s="146">
        <v>637.56</v>
      </c>
      <c r="J109" s="146">
        <v>317.01</v>
      </c>
    </row>
    <row r="110" spans="1:10" ht="18.75" customHeight="1">
      <c r="A110" s="184"/>
      <c r="B110" s="185">
        <v>27</v>
      </c>
      <c r="C110" s="186">
        <v>86.3018</v>
      </c>
      <c r="D110" s="186">
        <v>86.3108</v>
      </c>
      <c r="E110" s="187">
        <f t="shared" si="9"/>
        <v>0.009000000000000341</v>
      </c>
      <c r="F110" s="260">
        <f t="shared" si="10"/>
        <v>28.75399361022473</v>
      </c>
      <c r="G110" s="188">
        <f t="shared" si="11"/>
        <v>313.00000000000006</v>
      </c>
      <c r="H110" s="189">
        <v>105</v>
      </c>
      <c r="I110" s="190">
        <v>680.82</v>
      </c>
      <c r="J110" s="190">
        <v>367.82</v>
      </c>
    </row>
    <row r="111" spans="1:10" ht="18.75" customHeight="1">
      <c r="A111" s="191">
        <v>21276</v>
      </c>
      <c r="B111" s="192">
        <v>31</v>
      </c>
      <c r="C111" s="193">
        <v>84.9121</v>
      </c>
      <c r="D111" s="193">
        <v>84.9156</v>
      </c>
      <c r="E111" s="194">
        <f t="shared" si="9"/>
        <v>0.003500000000002501</v>
      </c>
      <c r="F111" s="261">
        <f t="shared" si="10"/>
        <v>11.408827172574814</v>
      </c>
      <c r="G111" s="195">
        <f t="shared" si="11"/>
        <v>306.78</v>
      </c>
      <c r="H111" s="192">
        <v>1</v>
      </c>
      <c r="I111" s="196">
        <v>653.38</v>
      </c>
      <c r="J111" s="196">
        <v>346.6</v>
      </c>
    </row>
    <row r="112" spans="1:10" ht="18.75" customHeight="1">
      <c r="A112" s="132"/>
      <c r="B112" s="134">
        <v>32</v>
      </c>
      <c r="C112" s="180">
        <v>85.0408</v>
      </c>
      <c r="D112" s="180">
        <v>85.0494</v>
      </c>
      <c r="E112" s="181">
        <f t="shared" si="9"/>
        <v>0.008600000000001273</v>
      </c>
      <c r="F112" s="259">
        <f t="shared" si="10"/>
        <v>27.266962587194904</v>
      </c>
      <c r="G112" s="182">
        <f t="shared" si="11"/>
        <v>315.40000000000003</v>
      </c>
      <c r="H112" s="134">
        <v>2</v>
      </c>
      <c r="I112" s="146">
        <v>681.45</v>
      </c>
      <c r="J112" s="146">
        <v>366.05</v>
      </c>
    </row>
    <row r="113" spans="1:10" ht="18.75" customHeight="1">
      <c r="A113" s="132"/>
      <c r="B113" s="192">
        <v>33</v>
      </c>
      <c r="C113" s="180">
        <v>86.0016</v>
      </c>
      <c r="D113" s="180">
        <v>86.0035</v>
      </c>
      <c r="E113" s="181">
        <f t="shared" si="9"/>
        <v>0.00190000000000623</v>
      </c>
      <c r="F113" s="259">
        <f t="shared" si="10"/>
        <v>6.837237755969017</v>
      </c>
      <c r="G113" s="182">
        <f t="shared" si="11"/>
        <v>277.89</v>
      </c>
      <c r="H113" s="192">
        <v>3</v>
      </c>
      <c r="I113" s="146">
        <v>678.78</v>
      </c>
      <c r="J113" s="146">
        <v>400.89</v>
      </c>
    </row>
    <row r="114" spans="1:10" ht="18.75" customHeight="1">
      <c r="A114" s="132">
        <v>21295</v>
      </c>
      <c r="B114" s="134">
        <v>34</v>
      </c>
      <c r="C114" s="180">
        <v>83.7452</v>
      </c>
      <c r="D114" s="180">
        <v>83.7568</v>
      </c>
      <c r="E114" s="181">
        <f t="shared" si="9"/>
        <v>0.011600000000001387</v>
      </c>
      <c r="F114" s="259">
        <f t="shared" si="10"/>
        <v>40.67749061963524</v>
      </c>
      <c r="G114" s="182">
        <f t="shared" si="11"/>
        <v>285.1700000000001</v>
      </c>
      <c r="H114" s="134">
        <v>4</v>
      </c>
      <c r="I114" s="146">
        <v>814.97</v>
      </c>
      <c r="J114" s="146">
        <v>529.8</v>
      </c>
    </row>
    <row r="115" spans="1:10" ht="18.75" customHeight="1">
      <c r="A115" s="132"/>
      <c r="B115" s="192">
        <v>35</v>
      </c>
      <c r="C115" s="180">
        <v>85.018</v>
      </c>
      <c r="D115" s="180">
        <v>85.0258</v>
      </c>
      <c r="E115" s="181">
        <f t="shared" si="9"/>
        <v>0.007800000000003138</v>
      </c>
      <c r="F115" s="259">
        <f t="shared" si="10"/>
        <v>27.906976744197273</v>
      </c>
      <c r="G115" s="182">
        <f t="shared" si="11"/>
        <v>279.5</v>
      </c>
      <c r="H115" s="192">
        <v>5</v>
      </c>
      <c r="I115" s="146">
        <v>805.22</v>
      </c>
      <c r="J115" s="146">
        <v>525.72</v>
      </c>
    </row>
    <row r="116" spans="1:10" ht="18.75" customHeight="1">
      <c r="A116" s="132"/>
      <c r="B116" s="134">
        <v>36</v>
      </c>
      <c r="C116" s="180">
        <v>84.595</v>
      </c>
      <c r="D116" s="180">
        <v>84.6049</v>
      </c>
      <c r="E116" s="181">
        <f t="shared" si="9"/>
        <v>0.009900000000001796</v>
      </c>
      <c r="F116" s="259">
        <f t="shared" si="10"/>
        <v>29.47656761746501</v>
      </c>
      <c r="G116" s="182">
        <f t="shared" si="11"/>
        <v>335.85999999999996</v>
      </c>
      <c r="H116" s="134">
        <v>6</v>
      </c>
      <c r="I116" s="146">
        <v>692.02</v>
      </c>
      <c r="J116" s="146">
        <v>356.16</v>
      </c>
    </row>
    <row r="117" spans="1:10" ht="18.75" customHeight="1">
      <c r="A117" s="132">
        <v>21310</v>
      </c>
      <c r="B117" s="134">
        <v>19</v>
      </c>
      <c r="C117" s="180">
        <v>88.9546</v>
      </c>
      <c r="D117" s="180">
        <v>88.9657</v>
      </c>
      <c r="E117" s="181">
        <f t="shared" si="9"/>
        <v>0.011099999999999</v>
      </c>
      <c r="F117" s="259">
        <f t="shared" si="10"/>
        <v>36.34339597930391</v>
      </c>
      <c r="G117" s="182">
        <f t="shared" si="11"/>
        <v>305.42</v>
      </c>
      <c r="H117" s="192">
        <v>7</v>
      </c>
      <c r="I117" s="146">
        <v>698.12</v>
      </c>
      <c r="J117" s="146">
        <v>392.7</v>
      </c>
    </row>
    <row r="118" spans="1:10" ht="18.75" customHeight="1">
      <c r="A118" s="132"/>
      <c r="B118" s="134">
        <v>20</v>
      </c>
      <c r="C118" s="180">
        <v>84.6586</v>
      </c>
      <c r="D118" s="180">
        <v>84.663</v>
      </c>
      <c r="E118" s="181">
        <f t="shared" si="9"/>
        <v>0.0043999999999897454</v>
      </c>
      <c r="F118" s="259">
        <f t="shared" si="10"/>
        <v>13.02160402482908</v>
      </c>
      <c r="G118" s="182">
        <f t="shared" si="11"/>
        <v>337.9</v>
      </c>
      <c r="H118" s="134">
        <v>8</v>
      </c>
      <c r="I118" s="146">
        <v>878.86</v>
      </c>
      <c r="J118" s="146">
        <v>540.96</v>
      </c>
    </row>
    <row r="119" spans="1:10" ht="18.75" customHeight="1">
      <c r="A119" s="132"/>
      <c r="B119" s="134">
        <v>21</v>
      </c>
      <c r="C119" s="180">
        <v>86.3697</v>
      </c>
      <c r="D119" s="180">
        <v>86.376</v>
      </c>
      <c r="E119" s="181">
        <f t="shared" si="9"/>
        <v>0.006300000000010186</v>
      </c>
      <c r="F119" s="259">
        <f t="shared" si="10"/>
        <v>20.19036631096429</v>
      </c>
      <c r="G119" s="182">
        <f t="shared" si="11"/>
        <v>312.03</v>
      </c>
      <c r="H119" s="192">
        <v>9</v>
      </c>
      <c r="I119" s="146">
        <v>832.91</v>
      </c>
      <c r="J119" s="146">
        <v>520.88</v>
      </c>
    </row>
    <row r="120" spans="1:10" ht="23.25">
      <c r="A120" s="132">
        <v>21316</v>
      </c>
      <c r="B120" s="134">
        <v>22</v>
      </c>
      <c r="C120" s="180">
        <v>85.1412</v>
      </c>
      <c r="D120" s="180">
        <v>85.1581</v>
      </c>
      <c r="E120" s="181">
        <f t="shared" si="9"/>
        <v>0.0169000000000068</v>
      </c>
      <c r="F120" s="259">
        <f t="shared" si="10"/>
        <v>75.30523126284112</v>
      </c>
      <c r="G120" s="182">
        <f t="shared" si="11"/>
        <v>224.41999999999996</v>
      </c>
      <c r="H120" s="134">
        <v>10</v>
      </c>
      <c r="I120" s="146">
        <v>866.04</v>
      </c>
      <c r="J120" s="146">
        <v>641.62</v>
      </c>
    </row>
    <row r="121" spans="1:10" ht="23.25">
      <c r="A121" s="132"/>
      <c r="B121" s="134">
        <v>23</v>
      </c>
      <c r="C121" s="180">
        <v>87.6566</v>
      </c>
      <c r="D121" s="180">
        <v>87.6788</v>
      </c>
      <c r="E121" s="181">
        <f t="shared" si="9"/>
        <v>0.022199999999998</v>
      </c>
      <c r="F121" s="259">
        <f t="shared" si="10"/>
        <v>79.66126022677624</v>
      </c>
      <c r="G121" s="182">
        <f t="shared" si="11"/>
        <v>278.67999999999995</v>
      </c>
      <c r="H121" s="192">
        <v>11</v>
      </c>
      <c r="I121" s="146">
        <v>830.25</v>
      </c>
      <c r="J121" s="146">
        <v>551.57</v>
      </c>
    </row>
    <row r="122" spans="1:10" ht="23.25">
      <c r="A122" s="132"/>
      <c r="B122" s="134">
        <v>24</v>
      </c>
      <c r="C122" s="180">
        <v>88.0215</v>
      </c>
      <c r="D122" s="180">
        <v>88.05</v>
      </c>
      <c r="E122" s="181">
        <f t="shared" si="9"/>
        <v>0.028499999999993975</v>
      </c>
      <c r="F122" s="259">
        <f t="shared" si="10"/>
        <v>95.85309252343852</v>
      </c>
      <c r="G122" s="182">
        <f t="shared" si="11"/>
        <v>297.33</v>
      </c>
      <c r="H122" s="134">
        <v>12</v>
      </c>
      <c r="I122" s="146">
        <v>800.16</v>
      </c>
      <c r="J122" s="146">
        <v>502.83</v>
      </c>
    </row>
    <row r="123" spans="1:10" ht="23.25">
      <c r="A123" s="132">
        <v>21330</v>
      </c>
      <c r="B123" s="134">
        <v>25</v>
      </c>
      <c r="C123" s="180">
        <v>87.063</v>
      </c>
      <c r="D123" s="180">
        <v>87.0789</v>
      </c>
      <c r="E123" s="181">
        <f t="shared" si="9"/>
        <v>0.015900000000002024</v>
      </c>
      <c r="F123" s="259">
        <f t="shared" si="10"/>
        <v>52.120894250318045</v>
      </c>
      <c r="G123" s="182">
        <f t="shared" si="11"/>
        <v>305.06</v>
      </c>
      <c r="H123" s="192">
        <v>13</v>
      </c>
      <c r="I123" s="146">
        <v>649.5</v>
      </c>
      <c r="J123" s="146">
        <v>344.44</v>
      </c>
    </row>
    <row r="124" spans="1:10" ht="23.25">
      <c r="A124" s="132"/>
      <c r="B124" s="134">
        <v>26</v>
      </c>
      <c r="C124" s="180">
        <v>85.8162</v>
      </c>
      <c r="D124" s="180">
        <v>85.8244</v>
      </c>
      <c r="E124" s="181">
        <f t="shared" si="9"/>
        <v>0.008200000000002206</v>
      </c>
      <c r="F124" s="259">
        <f t="shared" si="10"/>
        <v>27.94247938390992</v>
      </c>
      <c r="G124" s="182">
        <f t="shared" si="11"/>
        <v>293.46</v>
      </c>
      <c r="H124" s="134">
        <v>14</v>
      </c>
      <c r="I124" s="146">
        <v>681.16</v>
      </c>
      <c r="J124" s="146">
        <v>387.7</v>
      </c>
    </row>
    <row r="125" spans="1:10" ht="23.25">
      <c r="A125" s="132"/>
      <c r="B125" s="134">
        <v>27</v>
      </c>
      <c r="C125" s="180">
        <v>86.2842</v>
      </c>
      <c r="D125" s="180">
        <v>86.2954</v>
      </c>
      <c r="E125" s="181">
        <f t="shared" si="9"/>
        <v>0.01120000000000232</v>
      </c>
      <c r="F125" s="259">
        <f t="shared" si="10"/>
        <v>34.01050681729167</v>
      </c>
      <c r="G125" s="182">
        <f t="shared" si="11"/>
        <v>329.30999999999995</v>
      </c>
      <c r="H125" s="192">
        <v>15</v>
      </c>
      <c r="I125" s="146">
        <v>685.16</v>
      </c>
      <c r="J125" s="146">
        <v>355.85</v>
      </c>
    </row>
    <row r="126" spans="1:10" ht="23.25">
      <c r="A126" s="132">
        <v>21338</v>
      </c>
      <c r="B126" s="134">
        <v>19</v>
      </c>
      <c r="C126" s="180">
        <v>88.973</v>
      </c>
      <c r="D126" s="180">
        <v>88.9831</v>
      </c>
      <c r="E126" s="181">
        <f t="shared" si="9"/>
        <v>0.010099999999994225</v>
      </c>
      <c r="F126" s="259">
        <f t="shared" si="10"/>
        <v>34.59733497754333</v>
      </c>
      <c r="G126" s="182">
        <f t="shared" si="11"/>
        <v>291.93</v>
      </c>
      <c r="H126" s="134">
        <v>16</v>
      </c>
      <c r="I126" s="146">
        <v>713.99</v>
      </c>
      <c r="J126" s="146">
        <v>422.06</v>
      </c>
    </row>
    <row r="127" spans="1:10" ht="23.25">
      <c r="A127" s="132"/>
      <c r="B127" s="134">
        <v>20</v>
      </c>
      <c r="C127" s="180">
        <v>84.656</v>
      </c>
      <c r="D127" s="180">
        <v>84.6704</v>
      </c>
      <c r="E127" s="181">
        <f t="shared" si="9"/>
        <v>0.014399999999994861</v>
      </c>
      <c r="F127" s="259">
        <f t="shared" si="10"/>
        <v>52.87314117861157</v>
      </c>
      <c r="G127" s="182">
        <f t="shared" si="11"/>
        <v>272.35</v>
      </c>
      <c r="H127" s="192">
        <v>17</v>
      </c>
      <c r="I127" s="146">
        <v>712.35</v>
      </c>
      <c r="J127" s="146">
        <v>440</v>
      </c>
    </row>
    <row r="128" spans="1:10" ht="23.25">
      <c r="A128" s="132"/>
      <c r="B128" s="134">
        <v>21</v>
      </c>
      <c r="C128" s="180">
        <v>86.358</v>
      </c>
      <c r="D128" s="180">
        <v>86.3738</v>
      </c>
      <c r="E128" s="181">
        <f t="shared" si="9"/>
        <v>0.015799999999998704</v>
      </c>
      <c r="F128" s="259">
        <f t="shared" si="10"/>
        <v>49.97469635627121</v>
      </c>
      <c r="G128" s="182">
        <f t="shared" si="11"/>
        <v>316.15999999999997</v>
      </c>
      <c r="H128" s="134">
        <v>18</v>
      </c>
      <c r="I128" s="146">
        <v>700.06</v>
      </c>
      <c r="J128" s="146">
        <v>383.9</v>
      </c>
    </row>
    <row r="129" spans="1:10" ht="23.25">
      <c r="A129" s="132">
        <v>21351</v>
      </c>
      <c r="B129" s="134">
        <v>22</v>
      </c>
      <c r="C129" s="180">
        <v>85.1587</v>
      </c>
      <c r="D129" s="180">
        <v>85.1682</v>
      </c>
      <c r="E129" s="181">
        <f t="shared" si="9"/>
        <v>0.009500000000002728</v>
      </c>
      <c r="F129" s="259">
        <f t="shared" si="10"/>
        <v>30.3795849189432</v>
      </c>
      <c r="G129" s="182">
        <f t="shared" si="11"/>
        <v>312.71000000000004</v>
      </c>
      <c r="H129" s="192">
        <v>19</v>
      </c>
      <c r="I129" s="146">
        <v>678.97</v>
      </c>
      <c r="J129" s="146">
        <v>366.26</v>
      </c>
    </row>
    <row r="130" spans="1:10" ht="23.25">
      <c r="A130" s="132"/>
      <c r="B130" s="134">
        <v>23</v>
      </c>
      <c r="C130" s="180">
        <v>87.7143</v>
      </c>
      <c r="D130" s="180">
        <v>87.7223</v>
      </c>
      <c r="E130" s="181">
        <f t="shared" si="9"/>
        <v>0.008000000000009777</v>
      </c>
      <c r="F130" s="259">
        <f t="shared" si="10"/>
        <v>23.477622890711007</v>
      </c>
      <c r="G130" s="182">
        <f t="shared" si="11"/>
        <v>340.75000000000006</v>
      </c>
      <c r="H130" s="134">
        <v>20</v>
      </c>
      <c r="I130" s="146">
        <v>711.07</v>
      </c>
      <c r="J130" s="146">
        <v>370.32</v>
      </c>
    </row>
    <row r="131" spans="1:10" ht="23.25">
      <c r="A131" s="132"/>
      <c r="B131" s="134">
        <v>24</v>
      </c>
      <c r="C131" s="180">
        <v>88.0862</v>
      </c>
      <c r="D131" s="180">
        <v>88.0962</v>
      </c>
      <c r="E131" s="181">
        <f aca="true" t="shared" si="12" ref="E131:E194">D131-C131</f>
        <v>0.009999999999990905</v>
      </c>
      <c r="F131" s="259">
        <f aca="true" t="shared" si="13" ref="F131:F194">((10^6)*E131/G131)</f>
        <v>33.44146072297396</v>
      </c>
      <c r="G131" s="182">
        <f aca="true" t="shared" si="14" ref="G131:G194">I131-J131</f>
        <v>299.0300000000001</v>
      </c>
      <c r="H131" s="192">
        <v>21</v>
      </c>
      <c r="I131" s="146">
        <v>874.7</v>
      </c>
      <c r="J131" s="146">
        <v>575.67</v>
      </c>
    </row>
    <row r="132" spans="1:10" ht="23.25">
      <c r="A132" s="132">
        <v>21358</v>
      </c>
      <c r="B132" s="134">
        <v>25</v>
      </c>
      <c r="C132" s="180">
        <v>87.084</v>
      </c>
      <c r="D132" s="180">
        <v>87.0926</v>
      </c>
      <c r="E132" s="181">
        <f t="shared" si="12"/>
        <v>0.008600000000001273</v>
      </c>
      <c r="F132" s="259">
        <f t="shared" si="13"/>
        <v>27.521761392733207</v>
      </c>
      <c r="G132" s="182">
        <f t="shared" si="14"/>
        <v>312.48</v>
      </c>
      <c r="H132" s="134">
        <v>22</v>
      </c>
      <c r="I132" s="146">
        <v>729.12</v>
      </c>
      <c r="J132" s="146">
        <v>416.64</v>
      </c>
    </row>
    <row r="133" spans="1:10" ht="23.25">
      <c r="A133" s="132"/>
      <c r="B133" s="134">
        <v>26</v>
      </c>
      <c r="C133" s="180">
        <v>85.8118</v>
      </c>
      <c r="D133" s="180">
        <v>85.816</v>
      </c>
      <c r="E133" s="181">
        <f t="shared" si="12"/>
        <v>0.004199999999997317</v>
      </c>
      <c r="F133" s="259">
        <f t="shared" si="13"/>
        <v>16.458325169471053</v>
      </c>
      <c r="G133" s="182">
        <f t="shared" si="14"/>
        <v>255.18999999999994</v>
      </c>
      <c r="H133" s="192">
        <v>23</v>
      </c>
      <c r="I133" s="146">
        <v>807.78</v>
      </c>
      <c r="J133" s="146">
        <v>552.59</v>
      </c>
    </row>
    <row r="134" spans="1:10" ht="23.25">
      <c r="A134" s="132"/>
      <c r="B134" s="134">
        <v>27</v>
      </c>
      <c r="C134" s="180">
        <v>86.319</v>
      </c>
      <c r="D134" s="180">
        <v>86.3277</v>
      </c>
      <c r="E134" s="181">
        <f t="shared" si="12"/>
        <v>0.008699999999990382</v>
      </c>
      <c r="F134" s="259">
        <f t="shared" si="13"/>
        <v>35.97717310392184</v>
      </c>
      <c r="G134" s="182">
        <f t="shared" si="14"/>
        <v>241.82000000000005</v>
      </c>
      <c r="H134" s="134">
        <v>24</v>
      </c>
      <c r="I134" s="146">
        <v>802.58</v>
      </c>
      <c r="J134" s="146">
        <v>560.76</v>
      </c>
    </row>
    <row r="135" spans="1:10" ht="23.25">
      <c r="A135" s="132">
        <v>21367</v>
      </c>
      <c r="B135" s="134">
        <v>10</v>
      </c>
      <c r="C135" s="180">
        <v>85.0936</v>
      </c>
      <c r="D135" s="180">
        <v>85.0965</v>
      </c>
      <c r="E135" s="181">
        <f t="shared" si="12"/>
        <v>0.002900000000011005</v>
      </c>
      <c r="F135" s="259">
        <f t="shared" si="13"/>
        <v>10.19798150301018</v>
      </c>
      <c r="G135" s="182">
        <f t="shared" si="14"/>
        <v>284.37</v>
      </c>
      <c r="H135" s="192">
        <v>25</v>
      </c>
      <c r="I135" s="146">
        <v>836.02</v>
      </c>
      <c r="J135" s="146">
        <v>551.65</v>
      </c>
    </row>
    <row r="136" spans="1:10" ht="23.25">
      <c r="A136" s="132"/>
      <c r="B136" s="134">
        <v>11</v>
      </c>
      <c r="C136" s="180">
        <v>86.0688</v>
      </c>
      <c r="D136" s="180">
        <v>86.0712</v>
      </c>
      <c r="E136" s="181">
        <f t="shared" si="12"/>
        <v>0.0024000000000086175</v>
      </c>
      <c r="F136" s="259">
        <f t="shared" si="13"/>
        <v>8.261049153272124</v>
      </c>
      <c r="G136" s="182">
        <f t="shared" si="14"/>
        <v>290.52</v>
      </c>
      <c r="H136" s="134">
        <v>26</v>
      </c>
      <c r="I136" s="146">
        <v>793.37</v>
      </c>
      <c r="J136" s="146">
        <v>502.85</v>
      </c>
    </row>
    <row r="137" spans="1:10" ht="23.25">
      <c r="A137" s="132"/>
      <c r="B137" s="134">
        <v>12</v>
      </c>
      <c r="C137" s="180">
        <v>84.822</v>
      </c>
      <c r="D137" s="180">
        <v>84.8265</v>
      </c>
      <c r="E137" s="181">
        <f t="shared" si="12"/>
        <v>0.004499999999993065</v>
      </c>
      <c r="F137" s="259">
        <f t="shared" si="13"/>
        <v>13.159818686922256</v>
      </c>
      <c r="G137" s="182">
        <f t="shared" si="14"/>
        <v>341.95</v>
      </c>
      <c r="H137" s="192">
        <v>27</v>
      </c>
      <c r="I137" s="146">
        <v>653.03</v>
      </c>
      <c r="J137" s="146">
        <v>311.08</v>
      </c>
    </row>
    <row r="138" spans="1:10" ht="23.25">
      <c r="A138" s="132">
        <v>21372</v>
      </c>
      <c r="B138" s="134">
        <v>13</v>
      </c>
      <c r="C138" s="180">
        <v>86.7193</v>
      </c>
      <c r="D138" s="180">
        <v>86.7277</v>
      </c>
      <c r="E138" s="181">
        <f t="shared" si="12"/>
        <v>0.008399999999994634</v>
      </c>
      <c r="F138" s="259">
        <f t="shared" si="13"/>
        <v>22.223986030623152</v>
      </c>
      <c r="G138" s="182">
        <f t="shared" si="14"/>
        <v>377.97</v>
      </c>
      <c r="H138" s="134">
        <v>28</v>
      </c>
      <c r="I138" s="146">
        <v>670.71</v>
      </c>
      <c r="J138" s="146">
        <v>292.74</v>
      </c>
    </row>
    <row r="139" spans="1:10" ht="23.25">
      <c r="A139" s="132"/>
      <c r="B139" s="134">
        <v>14</v>
      </c>
      <c r="C139" s="180">
        <v>85.9568</v>
      </c>
      <c r="D139" s="180">
        <v>85.9642</v>
      </c>
      <c r="E139" s="181">
        <f t="shared" si="12"/>
        <v>0.00740000000000407</v>
      </c>
      <c r="F139" s="259">
        <f t="shared" si="13"/>
        <v>28.23026742457586</v>
      </c>
      <c r="G139" s="182">
        <f t="shared" si="14"/>
        <v>262.13</v>
      </c>
      <c r="H139" s="192">
        <v>29</v>
      </c>
      <c r="I139" s="146">
        <v>903.84</v>
      </c>
      <c r="J139" s="146">
        <v>641.71</v>
      </c>
    </row>
    <row r="140" spans="1:10" ht="23.25">
      <c r="A140" s="132"/>
      <c r="B140" s="134">
        <v>15</v>
      </c>
      <c r="C140" s="180">
        <v>87.0073</v>
      </c>
      <c r="D140" s="180">
        <v>87.0115</v>
      </c>
      <c r="E140" s="181">
        <f t="shared" si="12"/>
        <v>0.004199999999997317</v>
      </c>
      <c r="F140" s="259">
        <f t="shared" si="13"/>
        <v>14.66019756360542</v>
      </c>
      <c r="G140" s="182">
        <f t="shared" si="14"/>
        <v>286.49</v>
      </c>
      <c r="H140" s="134">
        <v>30</v>
      </c>
      <c r="I140" s="146">
        <v>815.62</v>
      </c>
      <c r="J140" s="146">
        <v>529.13</v>
      </c>
    </row>
    <row r="141" spans="1:10" ht="23.25">
      <c r="A141" s="132">
        <v>21386</v>
      </c>
      <c r="B141" s="134">
        <v>16</v>
      </c>
      <c r="C141" s="180">
        <v>86.15</v>
      </c>
      <c r="D141" s="180">
        <v>86.1574</v>
      </c>
      <c r="E141" s="181">
        <f t="shared" si="12"/>
        <v>0.007399999999989859</v>
      </c>
      <c r="F141" s="259">
        <f t="shared" si="13"/>
        <v>23.984701649725665</v>
      </c>
      <c r="G141" s="182">
        <f t="shared" si="14"/>
        <v>308.53</v>
      </c>
      <c r="H141" s="192">
        <v>31</v>
      </c>
      <c r="I141" s="146">
        <v>829.5</v>
      </c>
      <c r="J141" s="146">
        <v>520.97</v>
      </c>
    </row>
    <row r="142" spans="1:10" ht="23.25">
      <c r="A142" s="132"/>
      <c r="B142" s="134">
        <v>17</v>
      </c>
      <c r="C142" s="180">
        <v>87.2334</v>
      </c>
      <c r="D142" s="180">
        <v>87.2365</v>
      </c>
      <c r="E142" s="181">
        <f t="shared" si="12"/>
        <v>0.0031000000000034333</v>
      </c>
      <c r="F142" s="259">
        <f t="shared" si="13"/>
        <v>9.905102725511817</v>
      </c>
      <c r="G142" s="182">
        <f t="shared" si="14"/>
        <v>312.96999999999997</v>
      </c>
      <c r="H142" s="134">
        <v>32</v>
      </c>
      <c r="I142" s="146">
        <v>816.88</v>
      </c>
      <c r="J142" s="146">
        <v>503.91</v>
      </c>
    </row>
    <row r="143" spans="1:10" ht="23.25">
      <c r="A143" s="132"/>
      <c r="B143" s="134">
        <v>18</v>
      </c>
      <c r="C143" s="180">
        <v>85.1664</v>
      </c>
      <c r="D143" s="180">
        <v>85.1675</v>
      </c>
      <c r="E143" s="181">
        <f t="shared" si="12"/>
        <v>0.0011000000000080945</v>
      </c>
      <c r="F143" s="259">
        <f t="shared" si="13"/>
        <v>4.012694706920419</v>
      </c>
      <c r="G143" s="182">
        <f t="shared" si="14"/>
        <v>274.13</v>
      </c>
      <c r="H143" s="192">
        <v>33</v>
      </c>
      <c r="I143" s="146">
        <v>841.89</v>
      </c>
      <c r="J143" s="146">
        <v>567.76</v>
      </c>
    </row>
    <row r="144" spans="1:10" ht="23.25">
      <c r="A144" s="132">
        <v>21400</v>
      </c>
      <c r="B144" s="134">
        <v>7</v>
      </c>
      <c r="C144" s="180">
        <v>86.4208</v>
      </c>
      <c r="D144" s="180">
        <v>86.425</v>
      </c>
      <c r="E144" s="181">
        <f t="shared" si="12"/>
        <v>0.004199999999997317</v>
      </c>
      <c r="F144" s="259">
        <f t="shared" si="13"/>
        <v>15.17450682851838</v>
      </c>
      <c r="G144" s="182">
        <f t="shared" si="14"/>
        <v>276.78</v>
      </c>
      <c r="H144" s="134">
        <v>34</v>
      </c>
      <c r="I144" s="146">
        <v>824</v>
      </c>
      <c r="J144" s="146">
        <v>547.22</v>
      </c>
    </row>
    <row r="145" spans="1:10" ht="23.25">
      <c r="A145" s="132"/>
      <c r="B145" s="134">
        <v>8</v>
      </c>
      <c r="C145" s="180">
        <v>84.7774</v>
      </c>
      <c r="D145" s="180">
        <v>84.7796</v>
      </c>
      <c r="E145" s="181">
        <f t="shared" si="12"/>
        <v>0.002200000000001978</v>
      </c>
      <c r="F145" s="259">
        <f t="shared" si="13"/>
        <v>7.030550939543584</v>
      </c>
      <c r="G145" s="182">
        <f t="shared" si="14"/>
        <v>312.91999999999996</v>
      </c>
      <c r="H145" s="192">
        <v>35</v>
      </c>
      <c r="I145" s="146">
        <v>647.43</v>
      </c>
      <c r="J145" s="146">
        <v>334.51</v>
      </c>
    </row>
    <row r="146" spans="1:10" ht="23.25">
      <c r="A146" s="132"/>
      <c r="B146" s="134">
        <v>9</v>
      </c>
      <c r="C146" s="180">
        <v>87.6457</v>
      </c>
      <c r="D146" s="180">
        <v>87.6473</v>
      </c>
      <c r="E146" s="181">
        <f t="shared" si="12"/>
        <v>0.001599999999996271</v>
      </c>
      <c r="F146" s="259">
        <f t="shared" si="13"/>
        <v>4.981785347312236</v>
      </c>
      <c r="G146" s="182">
        <f t="shared" si="14"/>
        <v>321.17</v>
      </c>
      <c r="H146" s="134">
        <v>36</v>
      </c>
      <c r="I146" s="146">
        <v>665.58</v>
      </c>
      <c r="J146" s="146">
        <v>344.41</v>
      </c>
    </row>
    <row r="147" spans="1:10" ht="23.25">
      <c r="A147" s="132">
        <v>21407</v>
      </c>
      <c r="B147" s="134">
        <v>10</v>
      </c>
      <c r="C147" s="180">
        <v>85.1038</v>
      </c>
      <c r="D147" s="180">
        <v>85.1052</v>
      </c>
      <c r="E147" s="181">
        <f t="shared" si="12"/>
        <v>0.0013999999999896318</v>
      </c>
      <c r="F147" s="259">
        <f t="shared" si="13"/>
        <v>4.173996004858625</v>
      </c>
      <c r="G147" s="182">
        <f t="shared" si="14"/>
        <v>335.4100000000001</v>
      </c>
      <c r="H147" s="192">
        <v>37</v>
      </c>
      <c r="I147" s="146">
        <v>708.19</v>
      </c>
      <c r="J147" s="197">
        <v>372.78</v>
      </c>
    </row>
    <row r="148" spans="1:10" ht="23.25">
      <c r="A148" s="132"/>
      <c r="B148" s="134">
        <v>11</v>
      </c>
      <c r="C148" s="180">
        <v>86.1157</v>
      </c>
      <c r="D148" s="180">
        <v>86.1205</v>
      </c>
      <c r="E148" s="181">
        <f t="shared" si="12"/>
        <v>0.004800000000003024</v>
      </c>
      <c r="F148" s="259">
        <f t="shared" si="13"/>
        <v>17.038798764697823</v>
      </c>
      <c r="G148" s="182">
        <f t="shared" si="14"/>
        <v>281.71000000000004</v>
      </c>
      <c r="H148" s="134">
        <v>38</v>
      </c>
      <c r="I148" s="146">
        <v>804.72</v>
      </c>
      <c r="J148" s="197">
        <v>523.01</v>
      </c>
    </row>
    <row r="149" spans="1:10" ht="23.25">
      <c r="A149" s="132"/>
      <c r="B149" s="134">
        <v>12</v>
      </c>
      <c r="C149" s="180">
        <v>84.8492</v>
      </c>
      <c r="D149" s="180">
        <v>84.8527</v>
      </c>
      <c r="E149" s="181">
        <f t="shared" si="12"/>
        <v>0.003500000000002501</v>
      </c>
      <c r="F149" s="259">
        <f t="shared" si="13"/>
        <v>11.577902745625213</v>
      </c>
      <c r="G149" s="182">
        <f t="shared" si="14"/>
        <v>302.29999999999995</v>
      </c>
      <c r="H149" s="192">
        <v>39</v>
      </c>
      <c r="I149" s="146">
        <v>825.43</v>
      </c>
      <c r="J149" s="197">
        <v>523.13</v>
      </c>
    </row>
    <row r="150" spans="1:10" ht="23.25">
      <c r="A150" s="132">
        <v>21414</v>
      </c>
      <c r="B150" s="134">
        <v>13</v>
      </c>
      <c r="C150" s="180">
        <v>86.776</v>
      </c>
      <c r="D150" s="180">
        <v>86.777</v>
      </c>
      <c r="E150" s="181">
        <f t="shared" si="12"/>
        <v>0.0010000000000047748</v>
      </c>
      <c r="F150" s="259">
        <f t="shared" si="13"/>
        <v>3.077301821777372</v>
      </c>
      <c r="G150" s="182">
        <f t="shared" si="14"/>
        <v>324.96</v>
      </c>
      <c r="H150" s="134">
        <v>40</v>
      </c>
      <c r="I150" s="146">
        <v>693.02</v>
      </c>
      <c r="J150" s="197">
        <v>368.06</v>
      </c>
    </row>
    <row r="151" spans="1:10" ht="23.25">
      <c r="A151" s="132"/>
      <c r="B151" s="134">
        <v>14</v>
      </c>
      <c r="C151" s="180">
        <v>85.9655</v>
      </c>
      <c r="D151" s="180">
        <v>85.9724</v>
      </c>
      <c r="E151" s="181">
        <f t="shared" si="12"/>
        <v>0.006899999999987472</v>
      </c>
      <c r="F151" s="259">
        <f t="shared" si="13"/>
        <v>26.237736709968328</v>
      </c>
      <c r="G151" s="182">
        <f t="shared" si="14"/>
        <v>262.98</v>
      </c>
      <c r="H151" s="192">
        <v>41</v>
      </c>
      <c r="I151" s="146">
        <v>829.09</v>
      </c>
      <c r="J151" s="197">
        <v>566.11</v>
      </c>
    </row>
    <row r="152" spans="1:10" ht="23.25">
      <c r="A152" s="198"/>
      <c r="B152" s="199">
        <v>15</v>
      </c>
      <c r="C152" s="200">
        <v>87.0012</v>
      </c>
      <c r="D152" s="200">
        <v>87.0025</v>
      </c>
      <c r="E152" s="201">
        <f t="shared" si="12"/>
        <v>0.001300000000000523</v>
      </c>
      <c r="F152" s="262">
        <f t="shared" si="13"/>
        <v>4.259222855646821</v>
      </c>
      <c r="G152" s="202">
        <f t="shared" si="14"/>
        <v>305.22</v>
      </c>
      <c r="H152" s="199">
        <v>42</v>
      </c>
      <c r="I152" s="203">
        <v>834.35</v>
      </c>
      <c r="J152" s="204">
        <v>529.13</v>
      </c>
    </row>
    <row r="153" spans="1:10" ht="23.25">
      <c r="A153" s="191">
        <v>21728</v>
      </c>
      <c r="B153" s="192">
        <v>7</v>
      </c>
      <c r="C153" s="193">
        <v>86.4418</v>
      </c>
      <c r="D153" s="193">
        <v>86.4672</v>
      </c>
      <c r="E153" s="194">
        <f t="shared" si="12"/>
        <v>0.025400000000004752</v>
      </c>
      <c r="F153" s="261">
        <f t="shared" si="13"/>
        <v>70.84879082872095</v>
      </c>
      <c r="G153" s="195">
        <f t="shared" si="14"/>
        <v>358.51000000000005</v>
      </c>
      <c r="H153" s="192">
        <v>1</v>
      </c>
      <c r="I153" s="196">
        <v>728.71</v>
      </c>
      <c r="J153" s="205">
        <v>370.2</v>
      </c>
    </row>
    <row r="154" spans="1:10" ht="23.25">
      <c r="A154" s="132"/>
      <c r="B154" s="134">
        <v>8</v>
      </c>
      <c r="C154" s="180">
        <v>84.7991</v>
      </c>
      <c r="D154" s="180">
        <v>84.8203</v>
      </c>
      <c r="E154" s="181">
        <f t="shared" si="12"/>
        <v>0.021200000000007435</v>
      </c>
      <c r="F154" s="259">
        <f t="shared" si="13"/>
        <v>55.15662399835424</v>
      </c>
      <c r="G154" s="182">
        <f t="shared" si="14"/>
        <v>384.36</v>
      </c>
      <c r="H154" s="134">
        <v>2</v>
      </c>
      <c r="I154" s="146">
        <v>627.62</v>
      </c>
      <c r="J154" s="197">
        <v>243.26</v>
      </c>
    </row>
    <row r="155" spans="1:10" ht="23.25">
      <c r="A155" s="132"/>
      <c r="B155" s="134">
        <v>9</v>
      </c>
      <c r="C155" s="180">
        <v>87.6095</v>
      </c>
      <c r="D155" s="180">
        <v>87.6277</v>
      </c>
      <c r="E155" s="181">
        <f t="shared" si="12"/>
        <v>0.01820000000000732</v>
      </c>
      <c r="F155" s="259">
        <f t="shared" si="13"/>
        <v>61.553030303055046</v>
      </c>
      <c r="G155" s="182">
        <f t="shared" si="14"/>
        <v>295.68000000000006</v>
      </c>
      <c r="H155" s="134">
        <v>3</v>
      </c>
      <c r="I155" s="146">
        <v>837.85</v>
      </c>
      <c r="J155" s="146">
        <v>542.17</v>
      </c>
    </row>
    <row r="156" spans="1:10" ht="23.25">
      <c r="A156" s="132">
        <v>21735</v>
      </c>
      <c r="B156" s="134">
        <v>1</v>
      </c>
      <c r="C156" s="180">
        <v>85.3606</v>
      </c>
      <c r="D156" s="180">
        <v>85.4197</v>
      </c>
      <c r="E156" s="181">
        <f t="shared" si="12"/>
        <v>0.05910000000000082</v>
      </c>
      <c r="F156" s="259">
        <f t="shared" si="13"/>
        <v>169.21491152723132</v>
      </c>
      <c r="G156" s="182">
        <f t="shared" si="14"/>
        <v>349.26</v>
      </c>
      <c r="H156" s="134">
        <v>4</v>
      </c>
      <c r="I156" s="146">
        <v>872.43</v>
      </c>
      <c r="J156" s="146">
        <v>523.17</v>
      </c>
    </row>
    <row r="157" spans="1:10" ht="23.25">
      <c r="A157" s="132"/>
      <c r="B157" s="134">
        <v>2</v>
      </c>
      <c r="C157" s="180">
        <v>87.422</v>
      </c>
      <c r="D157" s="180">
        <v>87.4768</v>
      </c>
      <c r="E157" s="181">
        <f t="shared" si="12"/>
        <v>0.05480000000000018</v>
      </c>
      <c r="F157" s="259">
        <f t="shared" si="13"/>
        <v>165.93489780469397</v>
      </c>
      <c r="G157" s="182">
        <f t="shared" si="14"/>
        <v>330.25</v>
      </c>
      <c r="H157" s="134">
        <v>5</v>
      </c>
      <c r="I157" s="146">
        <v>875.72</v>
      </c>
      <c r="J157" s="146">
        <v>545.47</v>
      </c>
    </row>
    <row r="158" spans="1:10" ht="23.25">
      <c r="A158" s="132"/>
      <c r="B158" s="134">
        <v>3</v>
      </c>
      <c r="C158" s="180">
        <v>85.8205</v>
      </c>
      <c r="D158" s="180">
        <v>85.8753</v>
      </c>
      <c r="E158" s="181">
        <f t="shared" si="12"/>
        <v>0.05480000000000018</v>
      </c>
      <c r="F158" s="259">
        <f t="shared" si="13"/>
        <v>159.99532860354495</v>
      </c>
      <c r="G158" s="182">
        <f t="shared" si="14"/>
        <v>342.51</v>
      </c>
      <c r="H158" s="134">
        <v>6</v>
      </c>
      <c r="I158" s="146">
        <v>820.51</v>
      </c>
      <c r="J158" s="146">
        <v>478</v>
      </c>
    </row>
    <row r="159" spans="1:10" ht="23.25">
      <c r="A159" s="132">
        <v>21743</v>
      </c>
      <c r="B159" s="134">
        <v>4</v>
      </c>
      <c r="C159" s="180">
        <v>84.9625</v>
      </c>
      <c r="D159" s="180">
        <v>84.9956</v>
      </c>
      <c r="E159" s="181">
        <f t="shared" si="12"/>
        <v>0.03309999999999036</v>
      </c>
      <c r="F159" s="259">
        <f t="shared" si="13"/>
        <v>96.24051405806519</v>
      </c>
      <c r="G159" s="182">
        <f t="shared" si="14"/>
        <v>343.93</v>
      </c>
      <c r="H159" s="134">
        <v>7</v>
      </c>
      <c r="I159" s="146">
        <v>764.62</v>
      </c>
      <c r="J159" s="146">
        <v>420.69</v>
      </c>
    </row>
    <row r="160" spans="1:10" ht="23.25">
      <c r="A160" s="132"/>
      <c r="B160" s="134">
        <v>5</v>
      </c>
      <c r="C160" s="180">
        <v>85.0402</v>
      </c>
      <c r="D160" s="180">
        <v>85.0718</v>
      </c>
      <c r="E160" s="181">
        <f t="shared" si="12"/>
        <v>0.03159999999999741</v>
      </c>
      <c r="F160" s="259">
        <f t="shared" si="13"/>
        <v>112.68811069109698</v>
      </c>
      <c r="G160" s="182">
        <f t="shared" si="14"/>
        <v>280.41999999999996</v>
      </c>
      <c r="H160" s="134">
        <v>8</v>
      </c>
      <c r="I160" s="146">
        <v>837.61</v>
      </c>
      <c r="J160" s="146">
        <v>557.19</v>
      </c>
    </row>
    <row r="161" spans="1:10" ht="23.25">
      <c r="A161" s="132"/>
      <c r="B161" s="134">
        <v>6</v>
      </c>
      <c r="C161" s="180">
        <v>87.3758</v>
      </c>
      <c r="D161" s="180">
        <v>87.4109</v>
      </c>
      <c r="E161" s="181">
        <f t="shared" si="12"/>
        <v>0.03509999999999991</v>
      </c>
      <c r="F161" s="259">
        <f t="shared" si="13"/>
        <v>112.11192027596753</v>
      </c>
      <c r="G161" s="182">
        <f t="shared" si="14"/>
        <v>313.08</v>
      </c>
      <c r="H161" s="134">
        <v>9</v>
      </c>
      <c r="I161" s="146">
        <v>735.64</v>
      </c>
      <c r="J161" s="146">
        <v>422.56</v>
      </c>
    </row>
    <row r="162" spans="1:10" ht="23.25">
      <c r="A162" s="132">
        <v>21752</v>
      </c>
      <c r="B162" s="134">
        <v>7</v>
      </c>
      <c r="C162" s="180">
        <v>86.4408</v>
      </c>
      <c r="D162" s="180">
        <v>86.4503</v>
      </c>
      <c r="E162" s="181">
        <f t="shared" si="12"/>
        <v>0.009500000000002728</v>
      </c>
      <c r="F162" s="259">
        <f t="shared" si="13"/>
        <v>24.70034580484836</v>
      </c>
      <c r="G162" s="182">
        <f t="shared" si="14"/>
        <v>384.61</v>
      </c>
      <c r="H162" s="134">
        <v>10</v>
      </c>
      <c r="I162" s="146">
        <v>692.58</v>
      </c>
      <c r="J162" s="146">
        <v>307.97</v>
      </c>
    </row>
    <row r="163" spans="1:10" ht="23.25">
      <c r="A163" s="132"/>
      <c r="B163" s="134">
        <v>8</v>
      </c>
      <c r="C163" s="180">
        <v>84.7908</v>
      </c>
      <c r="D163" s="180">
        <v>84.827</v>
      </c>
      <c r="E163" s="181">
        <f t="shared" si="12"/>
        <v>0.03619999999999379</v>
      </c>
      <c r="F163" s="259">
        <f t="shared" si="13"/>
        <v>98.37491167996572</v>
      </c>
      <c r="G163" s="182">
        <f t="shared" si="14"/>
        <v>367.9800000000001</v>
      </c>
      <c r="H163" s="134">
        <v>11</v>
      </c>
      <c r="I163" s="146">
        <v>680.32</v>
      </c>
      <c r="J163" s="146">
        <v>312.34</v>
      </c>
    </row>
    <row r="164" spans="1:10" ht="23.25">
      <c r="A164" s="132"/>
      <c r="B164" s="134">
        <v>9</v>
      </c>
      <c r="C164" s="180">
        <v>87.6255</v>
      </c>
      <c r="D164" s="180">
        <v>87.654</v>
      </c>
      <c r="E164" s="181">
        <f t="shared" si="12"/>
        <v>0.028499999999993975</v>
      </c>
      <c r="F164" s="259">
        <f t="shared" si="13"/>
        <v>93.3110696395049</v>
      </c>
      <c r="G164" s="182">
        <f t="shared" si="14"/>
        <v>305.42999999999995</v>
      </c>
      <c r="H164" s="134">
        <v>12</v>
      </c>
      <c r="I164" s="146">
        <v>783.41</v>
      </c>
      <c r="J164" s="146">
        <v>477.98</v>
      </c>
    </row>
    <row r="165" spans="1:10" ht="23.25">
      <c r="A165" s="132">
        <v>21763</v>
      </c>
      <c r="B165" s="134">
        <v>19</v>
      </c>
      <c r="C165" s="180">
        <v>88.9498</v>
      </c>
      <c r="D165" s="180">
        <v>88.9693</v>
      </c>
      <c r="E165" s="181">
        <f t="shared" si="12"/>
        <v>0.019500000000007844</v>
      </c>
      <c r="F165" s="259">
        <f t="shared" si="13"/>
        <v>59.607507489172356</v>
      </c>
      <c r="G165" s="182">
        <f t="shared" si="14"/>
        <v>327.14</v>
      </c>
      <c r="H165" s="134">
        <v>13</v>
      </c>
      <c r="I165" s="146">
        <v>840.54</v>
      </c>
      <c r="J165" s="146">
        <v>513.4</v>
      </c>
    </row>
    <row r="166" spans="1:10" ht="23.25">
      <c r="A166" s="132"/>
      <c r="B166" s="134">
        <v>20</v>
      </c>
      <c r="C166" s="180">
        <v>84.6785</v>
      </c>
      <c r="D166" s="180">
        <v>84.6956</v>
      </c>
      <c r="E166" s="181">
        <f t="shared" si="12"/>
        <v>0.017099999999999227</v>
      </c>
      <c r="F166" s="259">
        <f t="shared" si="13"/>
        <v>52.76312135517673</v>
      </c>
      <c r="G166" s="182">
        <f t="shared" si="14"/>
        <v>324.09000000000003</v>
      </c>
      <c r="H166" s="134">
        <v>14</v>
      </c>
      <c r="I166" s="146">
        <v>797.49</v>
      </c>
      <c r="J166" s="146">
        <v>473.4</v>
      </c>
    </row>
    <row r="167" spans="1:10" ht="23.25">
      <c r="A167" s="132"/>
      <c r="B167" s="134">
        <v>21</v>
      </c>
      <c r="C167" s="180">
        <v>86.3525</v>
      </c>
      <c r="D167" s="180">
        <v>86.3684</v>
      </c>
      <c r="E167" s="181">
        <f t="shared" si="12"/>
        <v>0.015899999999987813</v>
      </c>
      <c r="F167" s="259">
        <f t="shared" si="13"/>
        <v>50.52591439190254</v>
      </c>
      <c r="G167" s="182">
        <f t="shared" si="14"/>
        <v>314.69000000000005</v>
      </c>
      <c r="H167" s="134">
        <v>15</v>
      </c>
      <c r="I167" s="146">
        <v>864.2</v>
      </c>
      <c r="J167" s="146">
        <v>549.51</v>
      </c>
    </row>
    <row r="168" spans="1:10" ht="23.25">
      <c r="A168" s="132">
        <v>21771</v>
      </c>
      <c r="B168" s="134">
        <v>22</v>
      </c>
      <c r="C168" s="180">
        <v>85.1573</v>
      </c>
      <c r="D168" s="180">
        <v>85.172</v>
      </c>
      <c r="E168" s="181">
        <f t="shared" si="12"/>
        <v>0.01469999999999061</v>
      </c>
      <c r="F168" s="259">
        <f t="shared" si="13"/>
        <v>41.861259824554644</v>
      </c>
      <c r="G168" s="182">
        <f t="shared" si="14"/>
        <v>351.16</v>
      </c>
      <c r="H168" s="134">
        <v>16</v>
      </c>
      <c r="I168" s="146">
        <v>729.23</v>
      </c>
      <c r="J168" s="146">
        <v>378.07</v>
      </c>
    </row>
    <row r="169" spans="1:10" ht="23.25">
      <c r="A169" s="132"/>
      <c r="B169" s="134">
        <v>23</v>
      </c>
      <c r="C169" s="180">
        <v>87.6661</v>
      </c>
      <c r="D169" s="180">
        <v>87.6807</v>
      </c>
      <c r="E169" s="181">
        <f t="shared" si="12"/>
        <v>0.0146000000000015</v>
      </c>
      <c r="F169" s="259">
        <f t="shared" si="13"/>
        <v>51.12223817361077</v>
      </c>
      <c r="G169" s="182">
        <f t="shared" si="14"/>
        <v>285.59000000000003</v>
      </c>
      <c r="H169" s="134">
        <v>17</v>
      </c>
      <c r="I169" s="146">
        <v>839.48</v>
      </c>
      <c r="J169" s="146">
        <v>553.89</v>
      </c>
    </row>
    <row r="170" spans="1:10" ht="23.25">
      <c r="A170" s="132"/>
      <c r="B170" s="134">
        <v>24</v>
      </c>
      <c r="C170" s="180">
        <v>88.0472</v>
      </c>
      <c r="D170" s="180">
        <v>88.0645</v>
      </c>
      <c r="E170" s="181">
        <f t="shared" si="12"/>
        <v>0.017299999999991655</v>
      </c>
      <c r="F170" s="259">
        <f t="shared" si="13"/>
        <v>47.58630174664187</v>
      </c>
      <c r="G170" s="182">
        <f t="shared" si="14"/>
        <v>363.55</v>
      </c>
      <c r="H170" s="134">
        <v>18</v>
      </c>
      <c r="I170" s="146">
        <v>735.22</v>
      </c>
      <c r="J170" s="146">
        <v>371.67</v>
      </c>
    </row>
    <row r="171" spans="1:10" ht="23.25">
      <c r="A171" s="132">
        <v>21782</v>
      </c>
      <c r="B171" s="134">
        <v>25</v>
      </c>
      <c r="C171" s="180">
        <v>87.0852</v>
      </c>
      <c r="D171" s="180">
        <v>87.1022</v>
      </c>
      <c r="E171" s="181">
        <f t="shared" si="12"/>
        <v>0.016999999999995907</v>
      </c>
      <c r="F171" s="259">
        <f t="shared" si="13"/>
        <v>43.536160622812716</v>
      </c>
      <c r="G171" s="182">
        <f t="shared" si="14"/>
        <v>390.47999999999996</v>
      </c>
      <c r="H171" s="134">
        <v>19</v>
      </c>
      <c r="I171" s="146">
        <v>696.3</v>
      </c>
      <c r="J171" s="146">
        <v>305.82</v>
      </c>
    </row>
    <row r="172" spans="1:10" ht="23.25">
      <c r="A172" s="132"/>
      <c r="B172" s="134">
        <v>26</v>
      </c>
      <c r="C172" s="180">
        <v>85.807</v>
      </c>
      <c r="D172" s="180">
        <v>85.8291</v>
      </c>
      <c r="E172" s="181">
        <f t="shared" si="12"/>
        <v>0.02209999999999468</v>
      </c>
      <c r="F172" s="259">
        <f t="shared" si="13"/>
        <v>65.04591476334672</v>
      </c>
      <c r="G172" s="182">
        <f t="shared" si="14"/>
        <v>339.76</v>
      </c>
      <c r="H172" s="134">
        <v>20</v>
      </c>
      <c r="I172" s="146">
        <v>684.36</v>
      </c>
      <c r="J172" s="146">
        <v>344.6</v>
      </c>
    </row>
    <row r="173" spans="1:10" ht="23.25">
      <c r="A173" s="132"/>
      <c r="B173" s="134">
        <v>27</v>
      </c>
      <c r="C173" s="180">
        <v>86.336</v>
      </c>
      <c r="D173" s="180">
        <v>86.3514</v>
      </c>
      <c r="E173" s="181">
        <f t="shared" si="12"/>
        <v>0.015399999999999636</v>
      </c>
      <c r="F173" s="259">
        <f t="shared" si="13"/>
        <v>49.111841056222325</v>
      </c>
      <c r="G173" s="182">
        <f t="shared" si="14"/>
        <v>313.57000000000005</v>
      </c>
      <c r="H173" s="134">
        <v>21</v>
      </c>
      <c r="I173" s="146">
        <v>858.6</v>
      </c>
      <c r="J173" s="146">
        <v>545.03</v>
      </c>
    </row>
    <row r="174" spans="1:10" ht="23.25">
      <c r="A174" s="132">
        <v>21798</v>
      </c>
      <c r="B174" s="134">
        <v>19</v>
      </c>
      <c r="C174" s="180">
        <v>88.9636</v>
      </c>
      <c r="D174" s="180">
        <v>88.9689</v>
      </c>
      <c r="E174" s="181">
        <f t="shared" si="12"/>
        <v>0.0053000000000054115</v>
      </c>
      <c r="F174" s="259">
        <f t="shared" si="13"/>
        <v>14.725903698161794</v>
      </c>
      <c r="G174" s="182">
        <f t="shared" si="14"/>
        <v>359.91</v>
      </c>
      <c r="H174" s="134">
        <v>22</v>
      </c>
      <c r="I174" s="146">
        <v>727.45</v>
      </c>
      <c r="J174" s="146">
        <v>367.54</v>
      </c>
    </row>
    <row r="175" spans="1:10" ht="23.25">
      <c r="A175" s="132"/>
      <c r="B175" s="134">
        <v>20</v>
      </c>
      <c r="C175" s="180">
        <v>84.6517</v>
      </c>
      <c r="D175" s="180">
        <v>84.6538</v>
      </c>
      <c r="E175" s="181">
        <f t="shared" si="12"/>
        <v>0.0020999999999986585</v>
      </c>
      <c r="F175" s="259">
        <f t="shared" si="13"/>
        <v>6.281407035171866</v>
      </c>
      <c r="G175" s="182">
        <f t="shared" si="14"/>
        <v>334.32000000000005</v>
      </c>
      <c r="H175" s="134">
        <v>23</v>
      </c>
      <c r="I175" s="146">
        <v>839.1</v>
      </c>
      <c r="J175" s="146">
        <v>504.78</v>
      </c>
    </row>
    <row r="176" spans="1:10" ht="23.25">
      <c r="A176" s="132"/>
      <c r="B176" s="134">
        <v>21</v>
      </c>
      <c r="C176" s="180">
        <v>86.3459</v>
      </c>
      <c r="D176" s="180">
        <v>86.3494</v>
      </c>
      <c r="E176" s="181">
        <f t="shared" si="12"/>
        <v>0.003500000000002501</v>
      </c>
      <c r="F176" s="259">
        <f t="shared" si="13"/>
        <v>10.855069317378968</v>
      </c>
      <c r="G176" s="182">
        <f t="shared" si="14"/>
        <v>322.43000000000006</v>
      </c>
      <c r="H176" s="134">
        <v>24</v>
      </c>
      <c r="I176" s="146">
        <v>850.24</v>
      </c>
      <c r="J176" s="146">
        <v>527.81</v>
      </c>
    </row>
    <row r="177" spans="1:10" ht="23.25">
      <c r="A177" s="132">
        <v>21806</v>
      </c>
      <c r="B177" s="134">
        <v>22</v>
      </c>
      <c r="C177" s="180">
        <v>85.1314</v>
      </c>
      <c r="D177" s="180">
        <v>85.1413</v>
      </c>
      <c r="E177" s="181">
        <f t="shared" si="12"/>
        <v>0.009900000000001796</v>
      </c>
      <c r="F177" s="259">
        <f t="shared" si="13"/>
        <v>30.9520087541091</v>
      </c>
      <c r="G177" s="182">
        <f t="shared" si="14"/>
        <v>319.85</v>
      </c>
      <c r="H177" s="134">
        <v>25</v>
      </c>
      <c r="I177" s="146">
        <v>718.35</v>
      </c>
      <c r="J177" s="146">
        <v>398.5</v>
      </c>
    </row>
    <row r="178" spans="1:10" ht="23.25">
      <c r="A178" s="132"/>
      <c r="B178" s="134">
        <v>23</v>
      </c>
      <c r="C178" s="180">
        <v>87.679</v>
      </c>
      <c r="D178" s="180">
        <v>87.6859</v>
      </c>
      <c r="E178" s="181">
        <f t="shared" si="12"/>
        <v>0.0069000000000016826</v>
      </c>
      <c r="F178" s="259">
        <f t="shared" si="13"/>
        <v>21.952849098029592</v>
      </c>
      <c r="G178" s="182">
        <f t="shared" si="14"/>
        <v>314.31000000000006</v>
      </c>
      <c r="H178" s="134">
        <v>26</v>
      </c>
      <c r="I178" s="146">
        <v>826.2</v>
      </c>
      <c r="J178" s="146">
        <v>511.89</v>
      </c>
    </row>
    <row r="179" spans="1:10" ht="23.25">
      <c r="A179" s="132"/>
      <c r="B179" s="134">
        <v>24</v>
      </c>
      <c r="C179" s="180">
        <v>88.0487</v>
      </c>
      <c r="D179" s="180">
        <v>88.0594</v>
      </c>
      <c r="E179" s="181">
        <f t="shared" si="12"/>
        <v>0.010699999999999932</v>
      </c>
      <c r="F179" s="259">
        <f t="shared" si="13"/>
        <v>39.97758266392651</v>
      </c>
      <c r="G179" s="182">
        <f t="shared" si="14"/>
        <v>267.65</v>
      </c>
      <c r="H179" s="134">
        <v>27</v>
      </c>
      <c r="I179" s="146">
        <v>815.72</v>
      </c>
      <c r="J179" s="146">
        <v>548.07</v>
      </c>
    </row>
    <row r="180" spans="1:10" ht="23.25">
      <c r="A180" s="132">
        <v>21822</v>
      </c>
      <c r="B180" s="134">
        <v>25</v>
      </c>
      <c r="C180" s="180">
        <v>87.0601</v>
      </c>
      <c r="D180" s="180">
        <v>87.0742</v>
      </c>
      <c r="E180" s="181">
        <f t="shared" si="12"/>
        <v>0.014099999999999113</v>
      </c>
      <c r="F180" s="259">
        <f t="shared" si="13"/>
        <v>45.2111456696672</v>
      </c>
      <c r="G180" s="182">
        <f t="shared" si="14"/>
        <v>311.87000000000006</v>
      </c>
      <c r="H180" s="134">
        <v>28</v>
      </c>
      <c r="I180" s="146">
        <v>697.94</v>
      </c>
      <c r="J180" s="146">
        <v>386.07</v>
      </c>
    </row>
    <row r="181" spans="1:10" ht="23.25">
      <c r="A181" s="132"/>
      <c r="B181" s="134">
        <v>26</v>
      </c>
      <c r="C181" s="180">
        <v>85.803</v>
      </c>
      <c r="D181" s="180">
        <v>85.8136</v>
      </c>
      <c r="E181" s="181">
        <f t="shared" si="12"/>
        <v>0.010599999999996612</v>
      </c>
      <c r="F181" s="259">
        <f t="shared" si="13"/>
        <v>38.93480257115377</v>
      </c>
      <c r="G181" s="182">
        <f t="shared" si="14"/>
        <v>272.25</v>
      </c>
      <c r="H181" s="134">
        <v>29</v>
      </c>
      <c r="I181" s="146">
        <v>778.89</v>
      </c>
      <c r="J181" s="146">
        <v>506.64</v>
      </c>
    </row>
    <row r="182" spans="1:10" ht="23.25">
      <c r="A182" s="132"/>
      <c r="B182" s="134">
        <v>27</v>
      </c>
      <c r="C182" s="180">
        <v>86.3204</v>
      </c>
      <c r="D182" s="180">
        <v>86.3362</v>
      </c>
      <c r="E182" s="181">
        <f t="shared" si="12"/>
        <v>0.015799999999998704</v>
      </c>
      <c r="F182" s="259">
        <f t="shared" si="13"/>
        <v>48.24427480915635</v>
      </c>
      <c r="G182" s="182">
        <f t="shared" si="14"/>
        <v>327.5</v>
      </c>
      <c r="H182" s="134">
        <v>30</v>
      </c>
      <c r="I182" s="146">
        <v>697.14</v>
      </c>
      <c r="J182" s="146">
        <v>369.64</v>
      </c>
    </row>
    <row r="183" spans="1:10" ht="23.25">
      <c r="A183" s="132">
        <v>21836</v>
      </c>
      <c r="B183" s="134">
        <v>16</v>
      </c>
      <c r="C183" s="180">
        <v>86.1744</v>
      </c>
      <c r="D183" s="180">
        <v>86.1946</v>
      </c>
      <c r="E183" s="181">
        <f t="shared" si="12"/>
        <v>0.02019999999998845</v>
      </c>
      <c r="F183" s="259">
        <f t="shared" si="13"/>
        <v>65.84093872225701</v>
      </c>
      <c r="G183" s="182">
        <f t="shared" si="14"/>
        <v>306.8</v>
      </c>
      <c r="H183" s="134">
        <v>31</v>
      </c>
      <c r="I183" s="146">
        <v>754.25</v>
      </c>
      <c r="J183" s="146">
        <v>447.45</v>
      </c>
    </row>
    <row r="184" spans="1:10" ht="23.25">
      <c r="A184" s="132"/>
      <c r="B184" s="134">
        <v>17</v>
      </c>
      <c r="C184" s="180">
        <v>87.2393</v>
      </c>
      <c r="D184" s="180">
        <v>87.2585</v>
      </c>
      <c r="E184" s="181">
        <f t="shared" si="12"/>
        <v>0.019199999999997885</v>
      </c>
      <c r="F184" s="259">
        <f t="shared" si="13"/>
        <v>59.0533017562141</v>
      </c>
      <c r="G184" s="182">
        <f t="shared" si="14"/>
        <v>325.12999999999994</v>
      </c>
      <c r="H184" s="134">
        <v>32</v>
      </c>
      <c r="I184" s="146">
        <v>687.29</v>
      </c>
      <c r="J184" s="146">
        <v>362.16</v>
      </c>
    </row>
    <row r="185" spans="1:10" ht="23.25">
      <c r="A185" s="132"/>
      <c r="B185" s="134">
        <v>18</v>
      </c>
      <c r="C185" s="180">
        <v>85.1845</v>
      </c>
      <c r="D185" s="180">
        <v>85.2018</v>
      </c>
      <c r="E185" s="181">
        <f t="shared" si="12"/>
        <v>0.017300000000005866</v>
      </c>
      <c r="F185" s="259">
        <f t="shared" si="13"/>
        <v>51.46665080027925</v>
      </c>
      <c r="G185" s="182">
        <f t="shared" si="14"/>
        <v>336.14</v>
      </c>
      <c r="H185" s="134">
        <v>33</v>
      </c>
      <c r="I185" s="146">
        <v>672.49</v>
      </c>
      <c r="J185" s="146">
        <v>336.35</v>
      </c>
    </row>
    <row r="186" spans="1:10" ht="23.25">
      <c r="A186" s="132">
        <v>21842</v>
      </c>
      <c r="B186" s="134">
        <v>19</v>
      </c>
      <c r="C186" s="180">
        <v>88.9598</v>
      </c>
      <c r="D186" s="180">
        <v>88.9703</v>
      </c>
      <c r="E186" s="181">
        <f t="shared" si="12"/>
        <v>0.010499999999993292</v>
      </c>
      <c r="F186" s="259">
        <f t="shared" si="13"/>
        <v>34.94176372709914</v>
      </c>
      <c r="G186" s="182">
        <f t="shared" si="14"/>
        <v>300.5</v>
      </c>
      <c r="H186" s="134">
        <v>34</v>
      </c>
      <c r="I186" s="146">
        <v>889.15</v>
      </c>
      <c r="J186" s="146">
        <v>588.65</v>
      </c>
    </row>
    <row r="187" spans="1:10" ht="23.25">
      <c r="A187" s="132"/>
      <c r="B187" s="134">
        <v>20</v>
      </c>
      <c r="C187" s="180">
        <v>84.6251</v>
      </c>
      <c r="D187" s="180">
        <v>84.6339</v>
      </c>
      <c r="E187" s="181">
        <f t="shared" si="12"/>
        <v>0.008799999999993702</v>
      </c>
      <c r="F187" s="259">
        <f t="shared" si="13"/>
        <v>37.81855687822298</v>
      </c>
      <c r="G187" s="182">
        <f t="shared" si="14"/>
        <v>232.68999999999994</v>
      </c>
      <c r="H187" s="134">
        <v>35</v>
      </c>
      <c r="I187" s="146">
        <v>807.78</v>
      </c>
      <c r="J187" s="146">
        <v>575.09</v>
      </c>
    </row>
    <row r="188" spans="1:10" ht="23.25">
      <c r="A188" s="132"/>
      <c r="B188" s="134">
        <v>21</v>
      </c>
      <c r="C188" s="180">
        <v>86.3481</v>
      </c>
      <c r="D188" s="180">
        <v>86.357</v>
      </c>
      <c r="E188" s="181">
        <f t="shared" si="12"/>
        <v>0.008899999999997021</v>
      </c>
      <c r="F188" s="259">
        <f t="shared" si="13"/>
        <v>33.58237114178938</v>
      </c>
      <c r="G188" s="182">
        <f t="shared" si="14"/>
        <v>265.02</v>
      </c>
      <c r="H188" s="134">
        <v>36</v>
      </c>
      <c r="I188" s="146">
        <v>756.25</v>
      </c>
      <c r="J188" s="146">
        <v>491.23</v>
      </c>
    </row>
    <row r="189" spans="1:10" ht="23.25">
      <c r="A189" s="132">
        <v>21847</v>
      </c>
      <c r="B189" s="134">
        <v>22</v>
      </c>
      <c r="C189" s="180">
        <v>85.1073</v>
      </c>
      <c r="D189" s="180">
        <v>85.1134</v>
      </c>
      <c r="E189" s="181">
        <f t="shared" si="12"/>
        <v>0.006100000000003547</v>
      </c>
      <c r="F189" s="259">
        <f t="shared" si="13"/>
        <v>17.642805495310334</v>
      </c>
      <c r="G189" s="182">
        <f t="shared" si="14"/>
        <v>345.74999999999994</v>
      </c>
      <c r="H189" s="134">
        <v>37</v>
      </c>
      <c r="I189" s="146">
        <v>713.3</v>
      </c>
      <c r="J189" s="146">
        <v>367.55</v>
      </c>
    </row>
    <row r="190" spans="1:10" ht="23.25">
      <c r="A190" s="132"/>
      <c r="B190" s="134">
        <v>23</v>
      </c>
      <c r="C190" s="180">
        <v>87.7255</v>
      </c>
      <c r="D190" s="180">
        <v>87.7315</v>
      </c>
      <c r="E190" s="181">
        <f t="shared" si="12"/>
        <v>0.006000000000000227</v>
      </c>
      <c r="F190" s="259">
        <f t="shared" si="13"/>
        <v>20.837674515524856</v>
      </c>
      <c r="G190" s="182">
        <f t="shared" si="14"/>
        <v>287.94</v>
      </c>
      <c r="H190" s="134">
        <v>38</v>
      </c>
      <c r="I190" s="146">
        <v>649.4</v>
      </c>
      <c r="J190" s="146">
        <v>361.46</v>
      </c>
    </row>
    <row r="191" spans="1:10" ht="23.25">
      <c r="A191" s="132"/>
      <c r="B191" s="134">
        <v>24</v>
      </c>
      <c r="C191" s="180">
        <v>88.0761</v>
      </c>
      <c r="D191" s="180">
        <v>88.0797</v>
      </c>
      <c r="E191" s="181">
        <f t="shared" si="12"/>
        <v>0.0036000000000058208</v>
      </c>
      <c r="F191" s="259">
        <f t="shared" si="13"/>
        <v>13.999066728907371</v>
      </c>
      <c r="G191" s="182">
        <f t="shared" si="14"/>
        <v>257.1600000000001</v>
      </c>
      <c r="H191" s="134">
        <v>39</v>
      </c>
      <c r="I191" s="146">
        <v>774.59</v>
      </c>
      <c r="J191" s="146">
        <v>517.43</v>
      </c>
    </row>
    <row r="192" spans="1:10" ht="23.25">
      <c r="A192" s="132">
        <v>21858</v>
      </c>
      <c r="B192" s="134">
        <v>7</v>
      </c>
      <c r="C192" s="180">
        <v>86.4254</v>
      </c>
      <c r="D192" s="180">
        <v>86.4435</v>
      </c>
      <c r="E192" s="181">
        <f t="shared" si="12"/>
        <v>0.018100000000004002</v>
      </c>
      <c r="F192" s="259">
        <f t="shared" si="13"/>
        <v>53.96702346523153</v>
      </c>
      <c r="G192" s="182">
        <f t="shared" si="14"/>
        <v>335.39</v>
      </c>
      <c r="H192" s="134">
        <v>40</v>
      </c>
      <c r="I192" s="146">
        <v>733.52</v>
      </c>
      <c r="J192" s="146">
        <v>398.13</v>
      </c>
    </row>
    <row r="193" spans="1:10" ht="23.25">
      <c r="A193" s="132"/>
      <c r="B193" s="134">
        <v>8</v>
      </c>
      <c r="C193" s="180">
        <v>84.7698</v>
      </c>
      <c r="D193" s="180">
        <v>84.7804</v>
      </c>
      <c r="E193" s="181">
        <f t="shared" si="12"/>
        <v>0.010599999999996612</v>
      </c>
      <c r="F193" s="259">
        <f t="shared" si="13"/>
        <v>33.99942265130261</v>
      </c>
      <c r="G193" s="182">
        <f t="shared" si="14"/>
        <v>311.77</v>
      </c>
      <c r="H193" s="134">
        <v>41</v>
      </c>
      <c r="I193" s="146">
        <v>791.15</v>
      </c>
      <c r="J193" s="146">
        <v>479.38</v>
      </c>
    </row>
    <row r="194" spans="1:10" ht="23.25">
      <c r="A194" s="132"/>
      <c r="B194" s="134">
        <v>9</v>
      </c>
      <c r="C194" s="180">
        <v>87.6072</v>
      </c>
      <c r="D194" s="180">
        <v>87.6172</v>
      </c>
      <c r="E194" s="181">
        <f t="shared" si="12"/>
        <v>0.009999999999990905</v>
      </c>
      <c r="F194" s="259">
        <f t="shared" si="13"/>
        <v>31.931538780824805</v>
      </c>
      <c r="G194" s="182">
        <f t="shared" si="14"/>
        <v>313.17</v>
      </c>
      <c r="H194" s="134">
        <v>42</v>
      </c>
      <c r="I194" s="146">
        <v>693.73</v>
      </c>
      <c r="J194" s="146">
        <v>380.56</v>
      </c>
    </row>
    <row r="195" spans="1:10" ht="23.25">
      <c r="A195" s="132">
        <v>21866</v>
      </c>
      <c r="B195" s="134">
        <v>10</v>
      </c>
      <c r="C195" s="180">
        <v>85.0782</v>
      </c>
      <c r="D195" s="180">
        <v>85.0891</v>
      </c>
      <c r="E195" s="181">
        <f aca="true" t="shared" si="15" ref="E195:E449">D195-C195</f>
        <v>0.010900000000006571</v>
      </c>
      <c r="F195" s="259">
        <f aca="true" t="shared" si="16" ref="F195:F206">((10^6)*E195/G195)</f>
        <v>30.733660407169037</v>
      </c>
      <c r="G195" s="182">
        <f aca="true" t="shared" si="17" ref="G195:G206">I195-J195</f>
        <v>354.65999999999997</v>
      </c>
      <c r="H195" s="134">
        <v>43</v>
      </c>
      <c r="I195" s="146">
        <v>692.52</v>
      </c>
      <c r="J195" s="146">
        <v>337.86</v>
      </c>
    </row>
    <row r="196" spans="1:10" ht="23.25">
      <c r="A196" s="132"/>
      <c r="B196" s="134">
        <v>11</v>
      </c>
      <c r="C196" s="180">
        <v>86.0574</v>
      </c>
      <c r="D196" s="180">
        <v>86.0698</v>
      </c>
      <c r="E196" s="181">
        <f t="shared" si="15"/>
        <v>0.012399999999999523</v>
      </c>
      <c r="F196" s="259">
        <f t="shared" si="16"/>
        <v>42.1625297517835</v>
      </c>
      <c r="G196" s="182">
        <f t="shared" si="17"/>
        <v>294.0999999999999</v>
      </c>
      <c r="H196" s="134">
        <v>44</v>
      </c>
      <c r="I196" s="146">
        <v>817.68</v>
      </c>
      <c r="J196" s="146">
        <v>523.58</v>
      </c>
    </row>
    <row r="197" spans="1:10" ht="23.25">
      <c r="A197" s="132"/>
      <c r="B197" s="134">
        <v>12</v>
      </c>
      <c r="C197" s="180">
        <v>84.804</v>
      </c>
      <c r="D197" s="180">
        <v>84.8194</v>
      </c>
      <c r="E197" s="181">
        <f t="shared" si="15"/>
        <v>0.015399999999999636</v>
      </c>
      <c r="F197" s="259">
        <f t="shared" si="16"/>
        <v>52.0024312825003</v>
      </c>
      <c r="G197" s="182">
        <f t="shared" si="17"/>
        <v>296.14</v>
      </c>
      <c r="H197" s="134">
        <v>45</v>
      </c>
      <c r="I197" s="146">
        <v>852.83</v>
      </c>
      <c r="J197" s="146">
        <v>556.69</v>
      </c>
    </row>
    <row r="198" spans="1:10" ht="23.25">
      <c r="A198" s="132">
        <v>21875</v>
      </c>
      <c r="B198" s="134">
        <v>13</v>
      </c>
      <c r="C198" s="180">
        <v>86.7083</v>
      </c>
      <c r="D198" s="180">
        <v>86.7231</v>
      </c>
      <c r="E198" s="181">
        <f t="shared" si="15"/>
        <v>0.01480000000000814</v>
      </c>
      <c r="F198" s="259">
        <f t="shared" si="16"/>
        <v>47.37212726460579</v>
      </c>
      <c r="G198" s="182">
        <f t="shared" si="17"/>
        <v>312.42</v>
      </c>
      <c r="H198" s="134">
        <v>46</v>
      </c>
      <c r="I198" s="146">
        <v>744.13</v>
      </c>
      <c r="J198" s="146">
        <v>431.71</v>
      </c>
    </row>
    <row r="199" spans="1:10" ht="23.25">
      <c r="A199" s="132"/>
      <c r="B199" s="134">
        <v>14</v>
      </c>
      <c r="C199" s="180">
        <v>85.9312</v>
      </c>
      <c r="D199" s="180">
        <v>85.9415</v>
      </c>
      <c r="E199" s="181">
        <f t="shared" si="15"/>
        <v>0.010300000000000864</v>
      </c>
      <c r="F199" s="259">
        <f t="shared" si="16"/>
        <v>32.77540889709433</v>
      </c>
      <c r="G199" s="182">
        <f t="shared" si="17"/>
        <v>314.26</v>
      </c>
      <c r="H199" s="134">
        <v>47</v>
      </c>
      <c r="I199" s="146">
        <v>689.28</v>
      </c>
      <c r="J199" s="146">
        <v>375.02</v>
      </c>
    </row>
    <row r="200" spans="1:10" ht="23.25">
      <c r="A200" s="132"/>
      <c r="B200" s="134">
        <v>15</v>
      </c>
      <c r="C200" s="180">
        <v>86.9542</v>
      </c>
      <c r="D200" s="180">
        <v>86.9688</v>
      </c>
      <c r="E200" s="181">
        <f t="shared" si="15"/>
        <v>0.0146000000000015</v>
      </c>
      <c r="F200" s="259">
        <f t="shared" si="16"/>
        <v>50.84096528189401</v>
      </c>
      <c r="G200" s="182">
        <f t="shared" si="17"/>
        <v>287.16999999999996</v>
      </c>
      <c r="H200" s="134">
        <v>48</v>
      </c>
      <c r="I200" s="146">
        <v>772.55</v>
      </c>
      <c r="J200" s="146">
        <v>485.38</v>
      </c>
    </row>
    <row r="201" spans="1:10" ht="23.25">
      <c r="A201" s="132">
        <v>21893</v>
      </c>
      <c r="B201" s="134">
        <v>34</v>
      </c>
      <c r="C201" s="180">
        <v>83.7371</v>
      </c>
      <c r="D201" s="180">
        <v>83.7455</v>
      </c>
      <c r="E201" s="181">
        <f t="shared" si="15"/>
        <v>0.008400000000008845</v>
      </c>
      <c r="F201" s="259">
        <f t="shared" si="16"/>
        <v>23.153890680583377</v>
      </c>
      <c r="G201" s="182">
        <f t="shared" si="17"/>
        <v>362.79</v>
      </c>
      <c r="H201" s="134">
        <v>49</v>
      </c>
      <c r="I201" s="146">
        <v>682.97</v>
      </c>
      <c r="J201" s="146">
        <v>320.18</v>
      </c>
    </row>
    <row r="202" spans="1:10" ht="23.25">
      <c r="A202" s="132"/>
      <c r="B202" s="134">
        <v>35</v>
      </c>
      <c r="C202" s="180">
        <v>85.0017</v>
      </c>
      <c r="D202" s="180">
        <v>85.0057</v>
      </c>
      <c r="E202" s="181">
        <f t="shared" si="15"/>
        <v>0.0040000000000048885</v>
      </c>
      <c r="F202" s="259">
        <f t="shared" si="16"/>
        <v>10.416395406382357</v>
      </c>
      <c r="G202" s="182">
        <f t="shared" si="17"/>
        <v>384.01</v>
      </c>
      <c r="H202" s="134">
        <v>50</v>
      </c>
      <c r="I202" s="146">
        <v>750.64</v>
      </c>
      <c r="J202" s="146">
        <v>366.63</v>
      </c>
    </row>
    <row r="203" spans="1:10" ht="23.25">
      <c r="A203" s="132"/>
      <c r="B203" s="134">
        <v>36</v>
      </c>
      <c r="C203" s="180">
        <v>84.5603</v>
      </c>
      <c r="D203" s="180">
        <v>84.5635</v>
      </c>
      <c r="E203" s="181">
        <f t="shared" si="15"/>
        <v>0.003200000000006753</v>
      </c>
      <c r="F203" s="259">
        <f t="shared" si="16"/>
        <v>11.46254970092328</v>
      </c>
      <c r="G203" s="182">
        <f t="shared" si="17"/>
        <v>279.1700000000001</v>
      </c>
      <c r="H203" s="134">
        <v>51</v>
      </c>
      <c r="I203" s="146">
        <v>834.69</v>
      </c>
      <c r="J203" s="146">
        <v>555.52</v>
      </c>
    </row>
    <row r="204" spans="1:10" ht="23.25">
      <c r="A204" s="132">
        <v>21905</v>
      </c>
      <c r="B204" s="134">
        <v>1</v>
      </c>
      <c r="C204" s="180">
        <v>85.3964</v>
      </c>
      <c r="D204" s="180">
        <v>85.3984</v>
      </c>
      <c r="E204" s="181">
        <f t="shared" si="15"/>
        <v>0.001999999999995339</v>
      </c>
      <c r="F204" s="259">
        <f t="shared" si="16"/>
        <v>5.926803970944849</v>
      </c>
      <c r="G204" s="182">
        <f t="shared" si="17"/>
        <v>337.44999999999993</v>
      </c>
      <c r="H204" s="134">
        <v>52</v>
      </c>
      <c r="I204" s="146">
        <v>704.93</v>
      </c>
      <c r="J204" s="146">
        <v>367.48</v>
      </c>
    </row>
    <row r="205" spans="1:10" ht="23.25">
      <c r="A205" s="132"/>
      <c r="B205" s="134">
        <v>2</v>
      </c>
      <c r="C205" s="180">
        <v>87.4476</v>
      </c>
      <c r="D205" s="180">
        <v>87.4512</v>
      </c>
      <c r="E205" s="181">
        <f t="shared" si="15"/>
        <v>0.0036000000000058208</v>
      </c>
      <c r="F205" s="259">
        <f t="shared" si="16"/>
        <v>11.005472165344443</v>
      </c>
      <c r="G205" s="182">
        <f t="shared" si="17"/>
        <v>327.11</v>
      </c>
      <c r="H205" s="134">
        <v>53</v>
      </c>
      <c r="I205" s="146">
        <v>818.33</v>
      </c>
      <c r="J205" s="146">
        <v>491.22</v>
      </c>
    </row>
    <row r="206" spans="1:10" ht="23.25">
      <c r="A206" s="132"/>
      <c r="B206" s="134">
        <v>3</v>
      </c>
      <c r="C206" s="180">
        <v>85.8451</v>
      </c>
      <c r="D206" s="180">
        <v>85.8468</v>
      </c>
      <c r="E206" s="181">
        <f t="shared" si="15"/>
        <v>0.0016999999999995907</v>
      </c>
      <c r="F206" s="259">
        <f t="shared" si="16"/>
        <v>5.031520999199665</v>
      </c>
      <c r="G206" s="182">
        <f t="shared" si="17"/>
        <v>337.87</v>
      </c>
      <c r="H206" s="134">
        <v>54</v>
      </c>
      <c r="I206" s="146">
        <v>707.64</v>
      </c>
      <c r="J206" s="146">
        <v>369.77</v>
      </c>
    </row>
    <row r="207" spans="1:10" ht="23.25">
      <c r="A207" s="132">
        <v>21927</v>
      </c>
      <c r="B207" s="134">
        <v>25</v>
      </c>
      <c r="C207" s="180">
        <v>87.0444</v>
      </c>
      <c r="D207" s="180">
        <v>87.0493</v>
      </c>
      <c r="E207" s="127">
        <f t="shared" si="15"/>
        <v>0.004900000000006344</v>
      </c>
      <c r="F207" s="259">
        <f aca="true" t="shared" si="18" ref="F207:F326">((10^6)*E207/G207)</f>
        <v>13.835554551633003</v>
      </c>
      <c r="G207" s="182">
        <f aca="true" t="shared" si="19" ref="G207:G326">I207-J207</f>
        <v>354.15999999999997</v>
      </c>
      <c r="H207" s="134">
        <v>55</v>
      </c>
      <c r="I207" s="146">
        <v>715.66</v>
      </c>
      <c r="J207" s="146">
        <v>361.5</v>
      </c>
    </row>
    <row r="208" spans="1:10" ht="23.25">
      <c r="A208" s="132"/>
      <c r="B208" s="134">
        <v>26</v>
      </c>
      <c r="C208" s="180">
        <v>85.7826</v>
      </c>
      <c r="D208" s="180">
        <v>85.7836</v>
      </c>
      <c r="E208" s="127">
        <f t="shared" si="15"/>
        <v>0.0010000000000047748</v>
      </c>
      <c r="F208" s="259">
        <f t="shared" si="18"/>
        <v>3.162055335983478</v>
      </c>
      <c r="G208" s="127">
        <f t="shared" si="19"/>
        <v>316.25</v>
      </c>
      <c r="H208" s="134">
        <v>56</v>
      </c>
      <c r="I208" s="147">
        <v>711.23</v>
      </c>
      <c r="J208" s="146">
        <v>394.98</v>
      </c>
    </row>
    <row r="209" spans="1:10" ht="23.25">
      <c r="A209" s="132"/>
      <c r="B209" s="134">
        <v>27</v>
      </c>
      <c r="C209" s="180">
        <v>86.2794</v>
      </c>
      <c r="D209" s="180">
        <v>86.2807</v>
      </c>
      <c r="E209" s="127">
        <f t="shared" si="15"/>
        <v>0.001300000000000523</v>
      </c>
      <c r="F209" s="259">
        <f t="shared" si="18"/>
        <v>3.7971725668901826</v>
      </c>
      <c r="G209" s="127">
        <f t="shared" si="19"/>
        <v>342.36</v>
      </c>
      <c r="H209" s="134">
        <v>57</v>
      </c>
      <c r="I209" s="146">
        <v>834.59</v>
      </c>
      <c r="J209" s="146">
        <v>492.23</v>
      </c>
    </row>
    <row r="210" spans="1:10" ht="23.25">
      <c r="A210" s="132">
        <v>21932</v>
      </c>
      <c r="B210" s="134">
        <v>28</v>
      </c>
      <c r="C210" s="180">
        <v>87.1883</v>
      </c>
      <c r="D210" s="180">
        <v>87.1885</v>
      </c>
      <c r="E210" s="127">
        <f t="shared" si="15"/>
        <v>0.0002000000000066393</v>
      </c>
      <c r="F210" s="259">
        <f t="shared" si="18"/>
        <v>0.6986167388802548</v>
      </c>
      <c r="G210" s="127">
        <f t="shared" si="19"/>
        <v>286.28</v>
      </c>
      <c r="H210" s="134">
        <v>58</v>
      </c>
      <c r="I210" s="146">
        <v>646</v>
      </c>
      <c r="J210" s="146">
        <v>359.72</v>
      </c>
    </row>
    <row r="211" spans="1:10" ht="23.25">
      <c r="A211" s="132"/>
      <c r="B211" s="134">
        <v>29</v>
      </c>
      <c r="C211" s="180">
        <v>85.2532</v>
      </c>
      <c r="D211" s="180">
        <v>85.2533</v>
      </c>
      <c r="E211" s="127">
        <f t="shared" si="15"/>
        <v>9.99999999891088E-05</v>
      </c>
      <c r="F211" s="259">
        <f t="shared" si="18"/>
        <v>0.36329288668571097</v>
      </c>
      <c r="G211" s="127">
        <f t="shared" si="19"/>
        <v>275.26</v>
      </c>
      <c r="H211" s="134">
        <v>59</v>
      </c>
      <c r="I211" s="146">
        <v>839.02</v>
      </c>
      <c r="J211" s="146">
        <v>563.76</v>
      </c>
    </row>
    <row r="212" spans="1:10" ht="23.25">
      <c r="A212" s="132"/>
      <c r="B212" s="134">
        <v>30</v>
      </c>
      <c r="C212" s="180">
        <v>84.9735</v>
      </c>
      <c r="D212" s="180">
        <v>84.9735</v>
      </c>
      <c r="E212" s="127">
        <f t="shared" si="15"/>
        <v>0</v>
      </c>
      <c r="F212" s="259">
        <f t="shared" si="18"/>
        <v>0</v>
      </c>
      <c r="G212" s="127">
        <f t="shared" si="19"/>
        <v>258.95000000000005</v>
      </c>
      <c r="H212" s="134">
        <v>60</v>
      </c>
      <c r="I212" s="146">
        <v>800.13</v>
      </c>
      <c r="J212" s="146">
        <v>541.18</v>
      </c>
    </row>
    <row r="213" spans="1:10" ht="23.25">
      <c r="A213" s="132">
        <v>21948</v>
      </c>
      <c r="B213" s="134">
        <v>13</v>
      </c>
      <c r="C213" s="180">
        <v>86.7107</v>
      </c>
      <c r="D213" s="180">
        <v>86.7135</v>
      </c>
      <c r="E213" s="127">
        <f t="shared" si="15"/>
        <v>0.0027999999999934744</v>
      </c>
      <c r="F213" s="259">
        <f t="shared" si="18"/>
        <v>10.242528441282786</v>
      </c>
      <c r="G213" s="127">
        <f t="shared" si="19"/>
        <v>273.3699999999999</v>
      </c>
      <c r="H213" s="134">
        <v>61</v>
      </c>
      <c r="I213" s="146">
        <v>810.81</v>
      </c>
      <c r="J213" s="146">
        <v>537.44</v>
      </c>
    </row>
    <row r="214" spans="1:10" ht="23.25">
      <c r="A214" s="132"/>
      <c r="B214" s="134">
        <v>14</v>
      </c>
      <c r="C214" s="180">
        <v>85.9408</v>
      </c>
      <c r="D214" s="180">
        <v>85.9472</v>
      </c>
      <c r="E214" s="127">
        <f t="shared" si="15"/>
        <v>0.006399999999999295</v>
      </c>
      <c r="F214" s="259">
        <f t="shared" si="18"/>
        <v>23.04811293575085</v>
      </c>
      <c r="G214" s="127">
        <f t="shared" si="19"/>
        <v>277.67999999999995</v>
      </c>
      <c r="H214" s="134">
        <v>62</v>
      </c>
      <c r="I214" s="146">
        <v>820.55</v>
      </c>
      <c r="J214" s="146">
        <v>542.87</v>
      </c>
    </row>
    <row r="215" spans="1:10" ht="23.25">
      <c r="A215" s="132"/>
      <c r="B215" s="134">
        <v>15</v>
      </c>
      <c r="C215" s="180">
        <v>86.9458</v>
      </c>
      <c r="D215" s="180">
        <v>86.9495</v>
      </c>
      <c r="E215" s="127">
        <f t="shared" si="15"/>
        <v>0.0036999999999949296</v>
      </c>
      <c r="F215" s="259">
        <f t="shared" si="18"/>
        <v>13.584462312277157</v>
      </c>
      <c r="G215" s="127">
        <f t="shared" si="19"/>
        <v>272.37</v>
      </c>
      <c r="H215" s="134">
        <v>63</v>
      </c>
      <c r="I215" s="146">
        <v>680.88</v>
      </c>
      <c r="J215" s="146">
        <v>408.51</v>
      </c>
    </row>
    <row r="216" spans="1:10" ht="23.25">
      <c r="A216" s="132">
        <v>21969</v>
      </c>
      <c r="B216" s="134">
        <v>16</v>
      </c>
      <c r="C216" s="180">
        <v>86.1235</v>
      </c>
      <c r="D216" s="180">
        <v>86.1237</v>
      </c>
      <c r="E216" s="127">
        <f t="shared" si="15"/>
        <v>0.00019999999999242846</v>
      </c>
      <c r="F216" s="259">
        <f t="shared" si="18"/>
        <v>0.5892057506258204</v>
      </c>
      <c r="G216" s="127">
        <f t="shared" si="19"/>
        <v>339.44</v>
      </c>
      <c r="H216" s="134">
        <v>64</v>
      </c>
      <c r="I216" s="146">
        <v>695.36</v>
      </c>
      <c r="J216" s="146">
        <v>355.92</v>
      </c>
    </row>
    <row r="217" spans="1:10" ht="23.25">
      <c r="A217" s="132"/>
      <c r="B217" s="134">
        <v>17</v>
      </c>
      <c r="C217" s="180">
        <v>87.2232</v>
      </c>
      <c r="D217" s="180">
        <v>87.228</v>
      </c>
      <c r="E217" s="127">
        <f t="shared" si="15"/>
        <v>0.004799999999988813</v>
      </c>
      <c r="F217" s="259">
        <f t="shared" si="18"/>
        <v>16.02992252200378</v>
      </c>
      <c r="G217" s="127">
        <f t="shared" si="19"/>
        <v>299.44000000000005</v>
      </c>
      <c r="H217" s="134">
        <v>65</v>
      </c>
      <c r="I217" s="146">
        <v>828.6</v>
      </c>
      <c r="J217" s="146">
        <v>529.16</v>
      </c>
    </row>
    <row r="218" spans="1:10" ht="23.25">
      <c r="A218" s="132"/>
      <c r="B218" s="134">
        <v>18</v>
      </c>
      <c r="C218" s="180">
        <v>85.1246</v>
      </c>
      <c r="D218" s="180">
        <v>85.1265</v>
      </c>
      <c r="E218" s="127">
        <f t="shared" si="15"/>
        <v>0.0018999999999920192</v>
      </c>
      <c r="F218" s="259">
        <f t="shared" si="18"/>
        <v>6.198414510788566</v>
      </c>
      <c r="G218" s="127">
        <f t="shared" si="19"/>
        <v>306.53000000000003</v>
      </c>
      <c r="H218" s="134">
        <v>66</v>
      </c>
      <c r="I218" s="146">
        <v>678.96</v>
      </c>
      <c r="J218" s="146">
        <v>372.43</v>
      </c>
    </row>
    <row r="219" spans="1:10" ht="23.25">
      <c r="A219" s="132">
        <v>21981</v>
      </c>
      <c r="B219" s="134">
        <v>7</v>
      </c>
      <c r="C219" s="180">
        <v>86.3725</v>
      </c>
      <c r="D219" s="180">
        <v>86.3788</v>
      </c>
      <c r="E219" s="127">
        <f t="shared" si="15"/>
        <v>0.0062999999999959755</v>
      </c>
      <c r="F219" s="259">
        <f t="shared" si="18"/>
        <v>22.897434033568278</v>
      </c>
      <c r="G219" s="127">
        <f t="shared" si="19"/>
        <v>275.14</v>
      </c>
      <c r="H219" s="134">
        <v>67</v>
      </c>
      <c r="I219" s="146">
        <v>794.92</v>
      </c>
      <c r="J219" s="146">
        <v>519.78</v>
      </c>
    </row>
    <row r="220" spans="1:10" ht="23.25">
      <c r="A220" s="132"/>
      <c r="B220" s="134">
        <v>8</v>
      </c>
      <c r="C220" s="180">
        <v>84.749</v>
      </c>
      <c r="D220" s="180">
        <v>84.7559</v>
      </c>
      <c r="E220" s="127">
        <f t="shared" si="15"/>
        <v>0.0069000000000016826</v>
      </c>
      <c r="F220" s="259">
        <f t="shared" si="18"/>
        <v>21.555090437667314</v>
      </c>
      <c r="G220" s="127">
        <f t="shared" si="19"/>
        <v>320.10999999999996</v>
      </c>
      <c r="H220" s="134">
        <v>68</v>
      </c>
      <c r="I220" s="146">
        <v>693.31</v>
      </c>
      <c r="J220" s="146">
        <v>373.2</v>
      </c>
    </row>
    <row r="221" spans="1:10" ht="23.25">
      <c r="A221" s="132"/>
      <c r="B221" s="134">
        <v>9</v>
      </c>
      <c r="C221" s="180">
        <v>87.5787</v>
      </c>
      <c r="D221" s="180">
        <v>87.5854</v>
      </c>
      <c r="E221" s="127">
        <f t="shared" si="15"/>
        <v>0.006700000000009254</v>
      </c>
      <c r="F221" s="259">
        <f t="shared" si="18"/>
        <v>22.21853755599156</v>
      </c>
      <c r="G221" s="127">
        <f t="shared" si="19"/>
        <v>301.54999999999995</v>
      </c>
      <c r="H221" s="134">
        <v>69</v>
      </c>
      <c r="I221" s="146">
        <v>679.52</v>
      </c>
      <c r="J221" s="146">
        <v>377.97</v>
      </c>
    </row>
    <row r="222" spans="1:10" ht="23.25">
      <c r="A222" s="132">
        <v>22002</v>
      </c>
      <c r="B222" s="134">
        <v>10</v>
      </c>
      <c r="C222" s="180">
        <v>85.0331</v>
      </c>
      <c r="D222" s="180">
        <v>85.0387</v>
      </c>
      <c r="E222" s="127">
        <f t="shared" si="15"/>
        <v>0.00560000000000116</v>
      </c>
      <c r="F222" s="259">
        <f t="shared" si="18"/>
        <v>21.994422842783717</v>
      </c>
      <c r="G222" s="127">
        <f t="shared" si="19"/>
        <v>254.6099999999999</v>
      </c>
      <c r="H222" s="134">
        <v>70</v>
      </c>
      <c r="I222" s="146">
        <v>842.81</v>
      </c>
      <c r="J222" s="146">
        <v>588.2</v>
      </c>
    </row>
    <row r="223" spans="1:10" ht="23.25">
      <c r="A223" s="132"/>
      <c r="B223" s="134">
        <v>11</v>
      </c>
      <c r="C223" s="180">
        <v>86.0586</v>
      </c>
      <c r="D223" s="180">
        <v>86.0676</v>
      </c>
      <c r="E223" s="127">
        <f t="shared" si="15"/>
        <v>0.009000000000000341</v>
      </c>
      <c r="F223" s="259">
        <f t="shared" si="18"/>
        <v>34.9500990252819</v>
      </c>
      <c r="G223" s="127">
        <f t="shared" si="19"/>
        <v>257.51</v>
      </c>
      <c r="H223" s="134">
        <v>71</v>
      </c>
      <c r="I223" s="146">
        <v>816.31</v>
      </c>
      <c r="J223" s="146">
        <v>558.8</v>
      </c>
    </row>
    <row r="224" spans="1:10" ht="23.25">
      <c r="A224" s="132"/>
      <c r="B224" s="134">
        <v>12</v>
      </c>
      <c r="C224" s="180">
        <v>84.797</v>
      </c>
      <c r="D224" s="180">
        <v>84.8023</v>
      </c>
      <c r="E224" s="127">
        <f t="shared" si="15"/>
        <v>0.0053000000000054115</v>
      </c>
      <c r="F224" s="259">
        <f t="shared" si="18"/>
        <v>19.605667147580405</v>
      </c>
      <c r="G224" s="127">
        <f t="shared" si="19"/>
        <v>270.33000000000004</v>
      </c>
      <c r="H224" s="134">
        <v>72</v>
      </c>
      <c r="I224" s="146">
        <v>644.61</v>
      </c>
      <c r="J224" s="146">
        <v>374.28</v>
      </c>
    </row>
    <row r="225" spans="1:10" ht="23.25">
      <c r="A225" s="132">
        <v>22009</v>
      </c>
      <c r="B225" s="134">
        <v>13</v>
      </c>
      <c r="C225" s="180">
        <v>86.7187</v>
      </c>
      <c r="D225" s="180">
        <v>86.7187</v>
      </c>
      <c r="E225" s="127">
        <f t="shared" si="15"/>
        <v>0</v>
      </c>
      <c r="F225" s="259">
        <f t="shared" si="18"/>
        <v>0</v>
      </c>
      <c r="G225" s="127">
        <f t="shared" si="19"/>
        <v>260.79999999999995</v>
      </c>
      <c r="H225" s="134">
        <v>1</v>
      </c>
      <c r="I225" s="146">
        <v>797.62</v>
      </c>
      <c r="J225" s="146">
        <v>536.82</v>
      </c>
    </row>
    <row r="226" spans="1:10" ht="23.25">
      <c r="A226" s="132"/>
      <c r="B226" s="134">
        <v>14</v>
      </c>
      <c r="C226" s="180">
        <v>85.9317</v>
      </c>
      <c r="D226" s="180">
        <v>85.9317</v>
      </c>
      <c r="E226" s="127">
        <f t="shared" si="15"/>
        <v>0</v>
      </c>
      <c r="F226" s="259">
        <f t="shared" si="18"/>
        <v>0</v>
      </c>
      <c r="G226" s="127">
        <f t="shared" si="19"/>
        <v>327.38</v>
      </c>
      <c r="H226" s="134">
        <v>2</v>
      </c>
      <c r="I226" s="146">
        <v>661.62</v>
      </c>
      <c r="J226" s="146">
        <v>334.24</v>
      </c>
    </row>
    <row r="227" spans="1:10" ht="23.25">
      <c r="A227" s="132"/>
      <c r="B227" s="134">
        <v>15</v>
      </c>
      <c r="C227" s="180">
        <v>87.0028</v>
      </c>
      <c r="D227" s="180">
        <v>87.0028</v>
      </c>
      <c r="E227" s="127">
        <f t="shared" si="15"/>
        <v>0</v>
      </c>
      <c r="F227" s="259">
        <f t="shared" si="18"/>
        <v>0</v>
      </c>
      <c r="G227" s="127">
        <f t="shared" si="19"/>
        <v>276.35</v>
      </c>
      <c r="H227" s="134">
        <v>3</v>
      </c>
      <c r="I227" s="146">
        <v>811.15</v>
      </c>
      <c r="J227" s="146">
        <v>534.8</v>
      </c>
    </row>
    <row r="228" spans="1:10" ht="23.25">
      <c r="A228" s="132">
        <v>22025</v>
      </c>
      <c r="B228" s="134">
        <v>16</v>
      </c>
      <c r="C228" s="180">
        <v>86.1336</v>
      </c>
      <c r="D228" s="180">
        <v>86.1336</v>
      </c>
      <c r="E228" s="127">
        <f t="shared" si="15"/>
        <v>0</v>
      </c>
      <c r="F228" s="259">
        <f t="shared" si="18"/>
        <v>0</v>
      </c>
      <c r="G228" s="127">
        <f t="shared" si="19"/>
        <v>321.94</v>
      </c>
      <c r="H228" s="134">
        <v>4</v>
      </c>
      <c r="I228" s="146">
        <v>769.36</v>
      </c>
      <c r="J228" s="146">
        <v>447.42</v>
      </c>
    </row>
    <row r="229" spans="1:10" ht="23.25">
      <c r="A229" s="132"/>
      <c r="B229" s="134">
        <v>17</v>
      </c>
      <c r="C229" s="180">
        <v>87.2048</v>
      </c>
      <c r="D229" s="180">
        <v>87.2068</v>
      </c>
      <c r="E229" s="127">
        <f t="shared" si="15"/>
        <v>0.001999999999995339</v>
      </c>
      <c r="F229" s="259">
        <f t="shared" si="18"/>
        <v>5.51207143643297</v>
      </c>
      <c r="G229" s="127">
        <f t="shared" si="19"/>
        <v>362.84</v>
      </c>
      <c r="H229" s="134">
        <v>5</v>
      </c>
      <c r="I229" s="146">
        <v>707.91</v>
      </c>
      <c r="J229" s="146">
        <v>345.07</v>
      </c>
    </row>
    <row r="230" spans="1:10" ht="23.25">
      <c r="A230" s="132"/>
      <c r="B230" s="134">
        <v>18</v>
      </c>
      <c r="C230" s="180">
        <v>85.1651</v>
      </c>
      <c r="D230" s="180">
        <v>85.4733</v>
      </c>
      <c r="E230" s="127">
        <f t="shared" si="15"/>
        <v>0.30819999999999936</v>
      </c>
      <c r="F230" s="259">
        <f t="shared" si="18"/>
        <v>1040.8997264345278</v>
      </c>
      <c r="G230" s="127">
        <f t="shared" si="19"/>
        <v>296.09000000000003</v>
      </c>
      <c r="H230" s="134">
        <v>6</v>
      </c>
      <c r="I230" s="146">
        <v>813.85</v>
      </c>
      <c r="J230" s="146">
        <v>517.76</v>
      </c>
    </row>
    <row r="231" spans="1:10" ht="23.25">
      <c r="A231" s="132">
        <v>22041</v>
      </c>
      <c r="B231" s="134">
        <v>19</v>
      </c>
      <c r="C231" s="180">
        <v>88.934</v>
      </c>
      <c r="D231" s="180">
        <v>88.9359</v>
      </c>
      <c r="E231" s="127">
        <f t="shared" si="15"/>
        <v>0.00190000000000623</v>
      </c>
      <c r="F231" s="259">
        <f t="shared" si="18"/>
        <v>5.643508480132564</v>
      </c>
      <c r="G231" s="127">
        <f t="shared" si="19"/>
        <v>336.66999999999996</v>
      </c>
      <c r="H231" s="134">
        <v>7</v>
      </c>
      <c r="I231" s="146">
        <v>877.74</v>
      </c>
      <c r="J231" s="146">
        <v>541.07</v>
      </c>
    </row>
    <row r="232" spans="1:10" ht="23.25">
      <c r="A232" s="132"/>
      <c r="B232" s="134">
        <v>20</v>
      </c>
      <c r="C232" s="180">
        <v>84.628</v>
      </c>
      <c r="D232" s="180">
        <v>84.635</v>
      </c>
      <c r="E232" s="127">
        <f t="shared" si="15"/>
        <v>0.007000000000005002</v>
      </c>
      <c r="F232" s="259">
        <f t="shared" si="18"/>
        <v>21.43622722402389</v>
      </c>
      <c r="G232" s="127">
        <f t="shared" si="19"/>
        <v>326.55</v>
      </c>
      <c r="H232" s="134">
        <v>8</v>
      </c>
      <c r="I232" s="146">
        <v>837.88</v>
      </c>
      <c r="J232" s="146">
        <v>511.33</v>
      </c>
    </row>
    <row r="233" spans="1:10" ht="23.25">
      <c r="A233" s="132"/>
      <c r="B233" s="134">
        <v>22</v>
      </c>
      <c r="C233" s="180">
        <v>86.2608</v>
      </c>
      <c r="D233" s="180">
        <v>86.2665</v>
      </c>
      <c r="E233" s="127">
        <f t="shared" si="15"/>
        <v>0.005699999999990268</v>
      </c>
      <c r="F233" s="259">
        <f t="shared" si="18"/>
        <v>15.458465543867513</v>
      </c>
      <c r="G233" s="127">
        <f t="shared" si="19"/>
        <v>368.73</v>
      </c>
      <c r="H233" s="134">
        <v>9</v>
      </c>
      <c r="I233" s="146">
        <v>735.5</v>
      </c>
      <c r="J233" s="146">
        <v>366.77</v>
      </c>
    </row>
    <row r="234" spans="1:10" ht="23.25">
      <c r="A234" s="132">
        <v>22053</v>
      </c>
      <c r="B234" s="134">
        <v>23</v>
      </c>
      <c r="C234" s="180">
        <v>85.1106</v>
      </c>
      <c r="D234" s="180">
        <v>85.1229</v>
      </c>
      <c r="E234" s="127">
        <f t="shared" si="15"/>
        <v>0.012299999999996203</v>
      </c>
      <c r="F234" s="259">
        <f t="shared" si="18"/>
        <v>33.41937236787448</v>
      </c>
      <c r="G234" s="127">
        <f t="shared" si="19"/>
        <v>368.05</v>
      </c>
      <c r="H234" s="134">
        <v>10</v>
      </c>
      <c r="I234" s="146">
        <v>685.24</v>
      </c>
      <c r="J234" s="146">
        <v>317.19</v>
      </c>
    </row>
    <row r="235" spans="1:10" ht="23.25">
      <c r="A235" s="132"/>
      <c r="B235" s="134">
        <v>24</v>
      </c>
      <c r="C235" s="180">
        <v>87.6748</v>
      </c>
      <c r="D235" s="180">
        <v>87.6854</v>
      </c>
      <c r="E235" s="127">
        <f t="shared" si="15"/>
        <v>0.010599999999996612</v>
      </c>
      <c r="F235" s="259">
        <f t="shared" si="18"/>
        <v>33.848511942766045</v>
      </c>
      <c r="G235" s="127">
        <f t="shared" si="19"/>
        <v>313.15999999999997</v>
      </c>
      <c r="H235" s="134">
        <v>11</v>
      </c>
      <c r="I235" s="146">
        <v>642.77</v>
      </c>
      <c r="J235" s="146">
        <v>329.61</v>
      </c>
    </row>
    <row r="236" spans="1:10" ht="23.25">
      <c r="A236" s="132"/>
      <c r="B236" s="134">
        <v>25</v>
      </c>
      <c r="C236" s="180">
        <v>88.0614</v>
      </c>
      <c r="D236" s="180">
        <v>88.0698</v>
      </c>
      <c r="E236" s="127">
        <f t="shared" si="15"/>
        <v>0.008399999999994634</v>
      </c>
      <c r="F236" s="259">
        <f t="shared" si="18"/>
        <v>28.29997978571065</v>
      </c>
      <c r="G236" s="127">
        <f t="shared" si="19"/>
        <v>296.81999999999994</v>
      </c>
      <c r="H236" s="134">
        <v>12</v>
      </c>
      <c r="I236" s="146">
        <v>814.66</v>
      </c>
      <c r="J236" s="146">
        <v>517.84</v>
      </c>
    </row>
    <row r="237" spans="1:10" ht="23.25">
      <c r="A237" s="132">
        <v>22060</v>
      </c>
      <c r="B237" s="134">
        <v>26</v>
      </c>
      <c r="C237" s="180">
        <v>87.05</v>
      </c>
      <c r="D237" s="180">
        <v>87.0561</v>
      </c>
      <c r="E237" s="127">
        <f t="shared" si="15"/>
        <v>0.006100000000003547</v>
      </c>
      <c r="F237" s="259">
        <f t="shared" si="18"/>
        <v>17.641785001600912</v>
      </c>
      <c r="G237" s="127">
        <f t="shared" si="19"/>
        <v>345.77</v>
      </c>
      <c r="H237" s="134">
        <v>13</v>
      </c>
      <c r="I237" s="146">
        <v>657.02</v>
      </c>
      <c r="J237" s="146">
        <v>311.25</v>
      </c>
    </row>
    <row r="238" spans="1:10" ht="23.25">
      <c r="A238" s="132"/>
      <c r="B238" s="134">
        <v>27</v>
      </c>
      <c r="C238" s="180">
        <v>85.8119</v>
      </c>
      <c r="D238" s="180">
        <v>85.8156</v>
      </c>
      <c r="E238" s="127">
        <f t="shared" si="15"/>
        <v>0.0037000000000091404</v>
      </c>
      <c r="F238" s="259">
        <f t="shared" si="18"/>
        <v>12.645249487385987</v>
      </c>
      <c r="G238" s="127">
        <f t="shared" si="19"/>
        <v>292.6</v>
      </c>
      <c r="H238" s="134">
        <v>14</v>
      </c>
      <c r="I238" s="146">
        <v>819.71</v>
      </c>
      <c r="J238" s="146">
        <v>527.11</v>
      </c>
    </row>
    <row r="239" spans="1:10" ht="23.25">
      <c r="A239" s="132"/>
      <c r="B239" s="134"/>
      <c r="C239" s="180">
        <v>86.3246</v>
      </c>
      <c r="D239" s="180">
        <v>86.3302</v>
      </c>
      <c r="E239" s="127">
        <f t="shared" si="15"/>
        <v>0.00560000000000116</v>
      </c>
      <c r="F239" s="259">
        <f t="shared" si="18"/>
        <v>15.655139638257692</v>
      </c>
      <c r="G239" s="127">
        <f t="shared" si="19"/>
        <v>357.71000000000004</v>
      </c>
      <c r="H239" s="134">
        <v>15</v>
      </c>
      <c r="I239" s="146">
        <v>762.71</v>
      </c>
      <c r="J239" s="146">
        <v>405</v>
      </c>
    </row>
    <row r="240" spans="1:10" ht="23.25">
      <c r="A240" s="132">
        <v>22090</v>
      </c>
      <c r="B240" s="134">
        <v>10</v>
      </c>
      <c r="C240" s="180">
        <v>85.1074</v>
      </c>
      <c r="D240" s="180">
        <v>85.1087</v>
      </c>
      <c r="E240" s="127">
        <f t="shared" si="15"/>
        <v>0.001300000000000523</v>
      </c>
      <c r="F240" s="259">
        <f t="shared" si="18"/>
        <v>3.803838951312391</v>
      </c>
      <c r="G240" s="127">
        <f t="shared" si="19"/>
        <v>341.76000000000005</v>
      </c>
      <c r="H240" s="134">
        <v>16</v>
      </c>
      <c r="I240" s="146">
        <v>702.95</v>
      </c>
      <c r="J240" s="146">
        <v>361.19</v>
      </c>
    </row>
    <row r="241" spans="1:10" ht="23.25">
      <c r="A241" s="132"/>
      <c r="B241" s="134">
        <v>11</v>
      </c>
      <c r="C241" s="180">
        <v>86.0891</v>
      </c>
      <c r="D241" s="180">
        <v>86.0923</v>
      </c>
      <c r="E241" s="127">
        <f t="shared" si="15"/>
        <v>0.003199999999992542</v>
      </c>
      <c r="F241" s="259">
        <f t="shared" si="18"/>
        <v>9.914180376096112</v>
      </c>
      <c r="G241" s="127">
        <f t="shared" si="19"/>
        <v>322.77</v>
      </c>
      <c r="H241" s="134">
        <v>17</v>
      </c>
      <c r="I241" s="146">
        <v>696</v>
      </c>
      <c r="J241" s="146">
        <v>373.23</v>
      </c>
    </row>
    <row r="242" spans="1:10" ht="23.25">
      <c r="A242" s="132"/>
      <c r="B242" s="134">
        <v>12</v>
      </c>
      <c r="C242" s="180">
        <v>84.8283</v>
      </c>
      <c r="D242" s="180">
        <v>84.8311</v>
      </c>
      <c r="E242" s="127">
        <f t="shared" si="15"/>
        <v>0.0028000000000076852</v>
      </c>
      <c r="F242" s="259">
        <f t="shared" si="18"/>
        <v>7.744647895136597</v>
      </c>
      <c r="G242" s="127">
        <f t="shared" si="19"/>
        <v>361.53999999999996</v>
      </c>
      <c r="H242" s="134">
        <v>18</v>
      </c>
      <c r="I242" s="146">
        <v>744.54</v>
      </c>
      <c r="J242" s="146">
        <v>383</v>
      </c>
    </row>
    <row r="243" spans="1:10" ht="23.25">
      <c r="A243" s="132">
        <v>22095</v>
      </c>
      <c r="B243" s="134">
        <v>13</v>
      </c>
      <c r="C243" s="180">
        <v>85.7274</v>
      </c>
      <c r="D243" s="180">
        <v>85.734</v>
      </c>
      <c r="E243" s="127">
        <f t="shared" si="15"/>
        <v>0.006599999999991724</v>
      </c>
      <c r="F243" s="259">
        <f t="shared" si="18"/>
        <v>22.496421023899803</v>
      </c>
      <c r="G243" s="127">
        <f t="shared" si="19"/>
        <v>293.38</v>
      </c>
      <c r="H243" s="134">
        <v>19</v>
      </c>
      <c r="I243" s="146">
        <v>854.07</v>
      </c>
      <c r="J243" s="146">
        <v>560.69</v>
      </c>
    </row>
    <row r="244" spans="1:10" ht="23.25">
      <c r="A244" s="132"/>
      <c r="B244" s="134">
        <v>14</v>
      </c>
      <c r="C244" s="180">
        <v>85.9178</v>
      </c>
      <c r="D244" s="180">
        <v>85.9218</v>
      </c>
      <c r="E244" s="127">
        <f t="shared" si="15"/>
        <v>0.0040000000000048885</v>
      </c>
      <c r="F244" s="259">
        <f t="shared" si="18"/>
        <v>10.827197921191233</v>
      </c>
      <c r="G244" s="127">
        <f t="shared" si="19"/>
        <v>369.43999999999994</v>
      </c>
      <c r="H244" s="134">
        <v>20</v>
      </c>
      <c r="I244" s="146">
        <v>676.41</v>
      </c>
      <c r="J244" s="146">
        <v>306.97</v>
      </c>
    </row>
    <row r="245" spans="1:10" ht="23.25">
      <c r="A245" s="132"/>
      <c r="B245" s="134">
        <v>15</v>
      </c>
      <c r="C245" s="180">
        <v>87.0014</v>
      </c>
      <c r="D245" s="180">
        <v>87.0084</v>
      </c>
      <c r="E245" s="127">
        <f t="shared" si="15"/>
        <v>0.006999999999990791</v>
      </c>
      <c r="F245" s="259">
        <f t="shared" si="18"/>
        <v>24.274369733296776</v>
      </c>
      <c r="G245" s="127">
        <f t="shared" si="19"/>
        <v>288.37</v>
      </c>
      <c r="H245" s="134">
        <v>21</v>
      </c>
      <c r="I245" s="146">
        <v>876.53</v>
      </c>
      <c r="J245" s="146">
        <v>588.16</v>
      </c>
    </row>
    <row r="246" spans="1:10" ht="23.25">
      <c r="A246" s="132">
        <v>22100</v>
      </c>
      <c r="B246" s="134">
        <v>10</v>
      </c>
      <c r="C246" s="180">
        <v>85.0957</v>
      </c>
      <c r="D246" s="180">
        <v>85.1048</v>
      </c>
      <c r="E246" s="127">
        <f t="shared" si="15"/>
        <v>0.00910000000000366</v>
      </c>
      <c r="F246" s="259">
        <f t="shared" si="18"/>
        <v>26.99976263946018</v>
      </c>
      <c r="G246" s="127">
        <f t="shared" si="19"/>
        <v>337.04</v>
      </c>
      <c r="H246" s="134">
        <v>22</v>
      </c>
      <c r="I246" s="146">
        <v>686.37</v>
      </c>
      <c r="J246" s="146">
        <v>349.33</v>
      </c>
    </row>
    <row r="247" spans="1:10" ht="23.25">
      <c r="A247" s="132"/>
      <c r="B247" s="134">
        <v>11</v>
      </c>
      <c r="C247" s="180">
        <v>86.0426</v>
      </c>
      <c r="D247" s="180">
        <v>86.0534</v>
      </c>
      <c r="E247" s="127">
        <f t="shared" si="15"/>
        <v>0.010800000000003251</v>
      </c>
      <c r="F247" s="259">
        <f t="shared" si="18"/>
        <v>37.04465939494839</v>
      </c>
      <c r="G247" s="127">
        <f t="shared" si="19"/>
        <v>291.53999999999996</v>
      </c>
      <c r="H247" s="134">
        <v>23</v>
      </c>
      <c r="I247" s="146">
        <v>865.29</v>
      </c>
      <c r="J247" s="146">
        <v>573.75</v>
      </c>
    </row>
    <row r="248" spans="1:10" ht="23.25">
      <c r="A248" s="132"/>
      <c r="B248" s="134">
        <v>12</v>
      </c>
      <c r="C248" s="180">
        <v>84.8387</v>
      </c>
      <c r="D248" s="180">
        <v>84.8497</v>
      </c>
      <c r="E248" s="127">
        <f t="shared" si="15"/>
        <v>0.01099999999999568</v>
      </c>
      <c r="F248" s="259">
        <f t="shared" si="18"/>
        <v>38.491147036166566</v>
      </c>
      <c r="G248" s="127">
        <f t="shared" si="19"/>
        <v>285.78</v>
      </c>
      <c r="H248" s="134">
        <v>24</v>
      </c>
      <c r="I248" s="146">
        <v>828.78</v>
      </c>
      <c r="J248" s="146">
        <v>543</v>
      </c>
    </row>
    <row r="249" spans="1:10" ht="23.25">
      <c r="A249" s="132">
        <v>22115</v>
      </c>
      <c r="B249" s="134">
        <v>13</v>
      </c>
      <c r="C249" s="180">
        <v>86.729</v>
      </c>
      <c r="D249" s="180">
        <v>86.7813</v>
      </c>
      <c r="E249" s="127">
        <f t="shared" si="15"/>
        <v>0.052300000000002456</v>
      </c>
      <c r="F249" s="259">
        <f t="shared" si="18"/>
        <v>155.9564633964588</v>
      </c>
      <c r="G249" s="127">
        <f t="shared" si="19"/>
        <v>335.35</v>
      </c>
      <c r="H249" s="134">
        <v>25</v>
      </c>
      <c r="I249" s="146">
        <v>703.59</v>
      </c>
      <c r="J249" s="146">
        <v>368.24</v>
      </c>
    </row>
    <row r="250" spans="1:10" ht="23.25">
      <c r="A250" s="132"/>
      <c r="B250" s="134">
        <v>14</v>
      </c>
      <c r="C250" s="180">
        <v>85.9354</v>
      </c>
      <c r="D250" s="180">
        <v>85.9865</v>
      </c>
      <c r="E250" s="127">
        <f t="shared" si="15"/>
        <v>0.05110000000000525</v>
      </c>
      <c r="F250" s="259">
        <f t="shared" si="18"/>
        <v>147.85879629631148</v>
      </c>
      <c r="G250" s="127">
        <f t="shared" si="19"/>
        <v>345.6</v>
      </c>
      <c r="H250" s="134">
        <v>26</v>
      </c>
      <c r="I250" s="146">
        <v>781.83</v>
      </c>
      <c r="J250" s="146">
        <v>436.23</v>
      </c>
    </row>
    <row r="251" spans="1:10" ht="23.25">
      <c r="A251" s="132"/>
      <c r="B251" s="134">
        <v>15</v>
      </c>
      <c r="C251" s="180">
        <v>86.965</v>
      </c>
      <c r="D251" s="180">
        <v>87.016</v>
      </c>
      <c r="E251" s="127">
        <f t="shared" si="15"/>
        <v>0.05100000000000193</v>
      </c>
      <c r="F251" s="259">
        <f t="shared" si="18"/>
        <v>154.81285857390625</v>
      </c>
      <c r="G251" s="127">
        <f t="shared" si="19"/>
        <v>329.43</v>
      </c>
      <c r="H251" s="134">
        <v>27</v>
      </c>
      <c r="I251" s="146">
        <v>832.26</v>
      </c>
      <c r="J251" s="146">
        <v>502.83</v>
      </c>
    </row>
    <row r="252" spans="1:10" ht="23.25">
      <c r="A252" s="132">
        <v>22121</v>
      </c>
      <c r="B252" s="134">
        <v>16</v>
      </c>
      <c r="C252" s="180">
        <v>86.1494</v>
      </c>
      <c r="D252" s="180">
        <v>86.1694</v>
      </c>
      <c r="E252" s="127">
        <f t="shared" si="15"/>
        <v>0.01999999999999602</v>
      </c>
      <c r="F252" s="259">
        <f t="shared" si="18"/>
        <v>70.66388722042194</v>
      </c>
      <c r="G252" s="127">
        <f t="shared" si="19"/>
        <v>283.03</v>
      </c>
      <c r="H252" s="134">
        <v>28</v>
      </c>
      <c r="I252" s="146">
        <v>657.26</v>
      </c>
      <c r="J252" s="146">
        <v>374.23</v>
      </c>
    </row>
    <row r="253" spans="1:10" ht="23.25">
      <c r="A253" s="132"/>
      <c r="B253" s="134">
        <v>17</v>
      </c>
      <c r="C253" s="180">
        <v>87.1944</v>
      </c>
      <c r="D253" s="180">
        <v>87.2172</v>
      </c>
      <c r="E253" s="127">
        <f t="shared" si="15"/>
        <v>0.022800000000003706</v>
      </c>
      <c r="F253" s="259">
        <f t="shared" si="18"/>
        <v>77.51410892773409</v>
      </c>
      <c r="G253" s="127">
        <f t="shared" si="19"/>
        <v>294.14000000000004</v>
      </c>
      <c r="H253" s="134">
        <v>29</v>
      </c>
      <c r="I253" s="146">
        <v>767.34</v>
      </c>
      <c r="J253" s="146">
        <v>473.2</v>
      </c>
    </row>
    <row r="254" spans="1:10" ht="23.25">
      <c r="A254" s="132"/>
      <c r="B254" s="134">
        <v>18</v>
      </c>
      <c r="C254" s="180">
        <v>85.1392</v>
      </c>
      <c r="D254" s="180">
        <v>85.1637</v>
      </c>
      <c r="E254" s="127">
        <f t="shared" si="15"/>
        <v>0.024500000000003297</v>
      </c>
      <c r="F254" s="259">
        <f t="shared" si="18"/>
        <v>76.79287863591806</v>
      </c>
      <c r="G254" s="127">
        <f t="shared" si="19"/>
        <v>319.03999999999996</v>
      </c>
      <c r="H254" s="134">
        <v>30</v>
      </c>
      <c r="I254" s="146">
        <v>796.8</v>
      </c>
      <c r="J254" s="146">
        <v>477.76</v>
      </c>
    </row>
    <row r="255" spans="1:10" ht="23.25">
      <c r="A255" s="132">
        <v>22135</v>
      </c>
      <c r="B255" s="134">
        <v>25</v>
      </c>
      <c r="C255" s="180">
        <v>87.0616</v>
      </c>
      <c r="D255" s="180">
        <v>87.075</v>
      </c>
      <c r="E255" s="127">
        <f t="shared" si="15"/>
        <v>0.013400000000004297</v>
      </c>
      <c r="F255" s="259">
        <f t="shared" si="18"/>
        <v>39.8928252456216</v>
      </c>
      <c r="G255" s="127">
        <f t="shared" si="19"/>
        <v>335.90000000000003</v>
      </c>
      <c r="H255" s="134">
        <v>31</v>
      </c>
      <c r="I255" s="146">
        <v>684.33</v>
      </c>
      <c r="J255" s="146">
        <v>348.43</v>
      </c>
    </row>
    <row r="256" spans="1:10" ht="23.25">
      <c r="A256" s="132"/>
      <c r="B256" s="134">
        <v>26</v>
      </c>
      <c r="C256" s="180">
        <v>85.7935</v>
      </c>
      <c r="D256" s="180">
        <v>85.8007</v>
      </c>
      <c r="E256" s="127">
        <f t="shared" si="15"/>
        <v>0.0072000000000116415</v>
      </c>
      <c r="F256" s="259">
        <f t="shared" si="18"/>
        <v>21.833399035726845</v>
      </c>
      <c r="G256" s="127">
        <f t="shared" si="19"/>
        <v>329.77</v>
      </c>
      <c r="H256" s="134">
        <v>32</v>
      </c>
      <c r="I256" s="146">
        <v>742.91</v>
      </c>
      <c r="J256" s="146">
        <v>413.14</v>
      </c>
    </row>
    <row r="257" spans="1:10" ht="23.25">
      <c r="A257" s="132"/>
      <c r="B257" s="134">
        <v>27</v>
      </c>
      <c r="C257" s="180">
        <v>86.299</v>
      </c>
      <c r="D257" s="180">
        <v>86.3087</v>
      </c>
      <c r="E257" s="127">
        <f t="shared" si="15"/>
        <v>0.009699999999995157</v>
      </c>
      <c r="F257" s="259">
        <f t="shared" si="18"/>
        <v>31.954144155999327</v>
      </c>
      <c r="G257" s="127">
        <f t="shared" si="19"/>
        <v>303.56000000000006</v>
      </c>
      <c r="H257" s="134">
        <v>33</v>
      </c>
      <c r="I257" s="146">
        <v>743.44</v>
      </c>
      <c r="J257" s="146">
        <v>439.88</v>
      </c>
    </row>
    <row r="258" spans="1:10" ht="23.25">
      <c r="A258" s="132">
        <v>22145</v>
      </c>
      <c r="B258" s="134">
        <v>28</v>
      </c>
      <c r="C258" s="180">
        <v>87.2101</v>
      </c>
      <c r="D258" s="180">
        <v>87.2209</v>
      </c>
      <c r="E258" s="127">
        <f t="shared" si="15"/>
        <v>0.010800000000003251</v>
      </c>
      <c r="F258" s="259">
        <f t="shared" si="18"/>
        <v>29.246100519939482</v>
      </c>
      <c r="G258" s="127">
        <f t="shared" si="19"/>
        <v>369.28000000000003</v>
      </c>
      <c r="H258" s="134">
        <v>34</v>
      </c>
      <c r="I258" s="146">
        <v>739.37</v>
      </c>
      <c r="J258" s="146">
        <v>370.09</v>
      </c>
    </row>
    <row r="259" spans="1:10" ht="23.25">
      <c r="A259" s="132"/>
      <c r="B259" s="134">
        <v>29</v>
      </c>
      <c r="C259" s="180">
        <v>85.2238</v>
      </c>
      <c r="D259" s="180">
        <v>85.2297</v>
      </c>
      <c r="E259" s="127">
        <f t="shared" si="15"/>
        <v>0.005899999999996908</v>
      </c>
      <c r="F259" s="259">
        <f t="shared" si="18"/>
        <v>18.34006838668607</v>
      </c>
      <c r="G259" s="127">
        <f t="shared" si="19"/>
        <v>321.69999999999993</v>
      </c>
      <c r="H259" s="134">
        <v>35</v>
      </c>
      <c r="I259" s="146">
        <v>855.41</v>
      </c>
      <c r="J259" s="146">
        <v>533.71</v>
      </c>
    </row>
    <row r="260" spans="1:10" ht="23.25">
      <c r="A260" s="132"/>
      <c r="B260" s="134">
        <v>30</v>
      </c>
      <c r="C260" s="180">
        <v>84.9807</v>
      </c>
      <c r="D260" s="180">
        <v>84.9894</v>
      </c>
      <c r="E260" s="127">
        <f t="shared" si="15"/>
        <v>0.008700000000004593</v>
      </c>
      <c r="F260" s="259">
        <f t="shared" si="18"/>
        <v>24.367700193273937</v>
      </c>
      <c r="G260" s="127">
        <f t="shared" si="19"/>
        <v>357.03</v>
      </c>
      <c r="H260" s="134">
        <v>36</v>
      </c>
      <c r="I260" s="146">
        <v>758.63</v>
      </c>
      <c r="J260" s="146">
        <v>401.6</v>
      </c>
    </row>
    <row r="261" spans="1:10" ht="23.25">
      <c r="A261" s="226">
        <v>22147</v>
      </c>
      <c r="B261" s="134">
        <v>31</v>
      </c>
      <c r="C261" s="180">
        <v>84.8488</v>
      </c>
      <c r="D261" s="180">
        <v>84.864</v>
      </c>
      <c r="E261" s="127">
        <f t="shared" si="15"/>
        <v>0.015200000000007208</v>
      </c>
      <c r="F261" s="259">
        <f t="shared" si="18"/>
        <v>46.063397781705575</v>
      </c>
      <c r="G261" s="127">
        <f t="shared" si="19"/>
        <v>329.98</v>
      </c>
      <c r="H261" s="134">
        <v>37</v>
      </c>
      <c r="I261" s="146">
        <v>728.26</v>
      </c>
      <c r="J261" s="146">
        <v>398.28</v>
      </c>
    </row>
    <row r="262" spans="1:10" ht="23.25">
      <c r="A262" s="132"/>
      <c r="B262" s="134">
        <v>32</v>
      </c>
      <c r="C262" s="180">
        <v>85.0124</v>
      </c>
      <c r="D262" s="180">
        <v>85.0182</v>
      </c>
      <c r="E262" s="127">
        <f t="shared" si="15"/>
        <v>0.005799999999993588</v>
      </c>
      <c r="F262" s="259">
        <f t="shared" si="18"/>
        <v>9.477898521110529</v>
      </c>
      <c r="G262" s="127">
        <f t="shared" si="19"/>
        <v>611.95</v>
      </c>
      <c r="H262" s="134">
        <v>38</v>
      </c>
      <c r="I262" s="146">
        <v>841.58</v>
      </c>
      <c r="J262" s="146">
        <v>229.63</v>
      </c>
    </row>
    <row r="263" spans="1:10" ht="23.25">
      <c r="A263" s="132"/>
      <c r="B263" s="134">
        <v>33</v>
      </c>
      <c r="C263" s="180">
        <v>85.9763</v>
      </c>
      <c r="D263" s="180">
        <v>85.9863</v>
      </c>
      <c r="E263" s="127">
        <f t="shared" si="15"/>
        <v>0.010000000000005116</v>
      </c>
      <c r="F263" s="259">
        <f t="shared" si="18"/>
        <v>33.17850033180198</v>
      </c>
      <c r="G263" s="127">
        <f t="shared" si="19"/>
        <v>301.4</v>
      </c>
      <c r="H263" s="134">
        <v>39</v>
      </c>
      <c r="I263" s="146">
        <v>813.68</v>
      </c>
      <c r="J263" s="146">
        <v>512.28</v>
      </c>
    </row>
    <row r="264" spans="1:10" ht="23.25">
      <c r="A264" s="132">
        <v>22167</v>
      </c>
      <c r="B264" s="134">
        <v>31</v>
      </c>
      <c r="C264" s="180">
        <v>84.9549</v>
      </c>
      <c r="D264" s="180">
        <v>85.0443</v>
      </c>
      <c r="E264" s="127">
        <f t="shared" si="15"/>
        <v>0.08940000000001191</v>
      </c>
      <c r="F264" s="259">
        <f t="shared" si="18"/>
        <v>326.2654647641032</v>
      </c>
      <c r="G264" s="127">
        <f t="shared" si="19"/>
        <v>274.01</v>
      </c>
      <c r="H264" s="134">
        <v>40</v>
      </c>
      <c r="I264" s="146">
        <v>808.95</v>
      </c>
      <c r="J264" s="146">
        <v>534.94</v>
      </c>
    </row>
    <row r="265" spans="1:10" ht="23.25">
      <c r="A265" s="132"/>
      <c r="B265" s="134">
        <v>32</v>
      </c>
      <c r="C265" s="180">
        <v>85.0566</v>
      </c>
      <c r="D265" s="180">
        <v>85.1486</v>
      </c>
      <c r="E265" s="127">
        <f t="shared" si="15"/>
        <v>0.09199999999999875</v>
      </c>
      <c r="F265" s="259">
        <f t="shared" si="18"/>
        <v>308.3006601655398</v>
      </c>
      <c r="G265" s="127">
        <f t="shared" si="19"/>
        <v>298.4100000000001</v>
      </c>
      <c r="H265" s="134">
        <v>41</v>
      </c>
      <c r="I265" s="146">
        <v>849.83</v>
      </c>
      <c r="J265" s="146">
        <v>551.42</v>
      </c>
    </row>
    <row r="266" spans="1:10" ht="23.25">
      <c r="A266" s="132"/>
      <c r="B266" s="134">
        <v>33</v>
      </c>
      <c r="C266" s="180">
        <v>86.0472</v>
      </c>
      <c r="D266" s="180">
        <v>86.134</v>
      </c>
      <c r="E266" s="127">
        <f t="shared" si="15"/>
        <v>0.08679999999999666</v>
      </c>
      <c r="F266" s="259">
        <f t="shared" si="18"/>
        <v>312.4100201554731</v>
      </c>
      <c r="G266" s="127">
        <f t="shared" si="19"/>
        <v>277.84000000000003</v>
      </c>
      <c r="H266" s="134">
        <v>42</v>
      </c>
      <c r="I266" s="146">
        <v>844.4</v>
      </c>
      <c r="J266" s="146">
        <v>566.56</v>
      </c>
    </row>
    <row r="267" spans="1:10" ht="23.25">
      <c r="A267" s="132">
        <v>22170</v>
      </c>
      <c r="B267" s="134">
        <v>34</v>
      </c>
      <c r="C267" s="180">
        <v>83.8024</v>
      </c>
      <c r="D267" s="180">
        <v>83.8282</v>
      </c>
      <c r="E267" s="127">
        <f t="shared" si="15"/>
        <v>0.02579999999998961</v>
      </c>
      <c r="F267" s="259">
        <f t="shared" si="18"/>
        <v>87.4991521399634</v>
      </c>
      <c r="G267" s="127">
        <f t="shared" si="19"/>
        <v>294.86</v>
      </c>
      <c r="H267" s="134">
        <v>43</v>
      </c>
      <c r="I267" s="146">
        <v>822.74</v>
      </c>
      <c r="J267" s="146">
        <v>527.88</v>
      </c>
    </row>
    <row r="268" spans="1:10" ht="23.25">
      <c r="A268" s="132"/>
      <c r="B268" s="134">
        <v>35</v>
      </c>
      <c r="C268" s="180">
        <v>85.0946</v>
      </c>
      <c r="D268" s="180">
        <v>85.12</v>
      </c>
      <c r="E268" s="127">
        <f t="shared" si="15"/>
        <v>0.025400000000004752</v>
      </c>
      <c r="F268" s="259">
        <f t="shared" si="18"/>
        <v>86.72789975075887</v>
      </c>
      <c r="G268" s="127">
        <f t="shared" si="19"/>
        <v>292.87</v>
      </c>
      <c r="H268" s="134">
        <v>44</v>
      </c>
      <c r="I268" s="146">
        <v>812.62</v>
      </c>
      <c r="J268" s="146">
        <v>519.75</v>
      </c>
    </row>
    <row r="269" spans="1:10" ht="23.25">
      <c r="A269" s="132"/>
      <c r="B269" s="134">
        <v>36</v>
      </c>
      <c r="C269" s="180">
        <v>84.6159</v>
      </c>
      <c r="D269" s="180">
        <v>84.6425</v>
      </c>
      <c r="E269" s="127">
        <f t="shared" si="15"/>
        <v>0.026600000000001955</v>
      </c>
      <c r="F269" s="259">
        <f t="shared" si="18"/>
        <v>87.10173876028016</v>
      </c>
      <c r="G269" s="127">
        <f t="shared" si="19"/>
        <v>305.39</v>
      </c>
      <c r="H269" s="134">
        <v>45</v>
      </c>
      <c r="I269" s="146">
        <v>823.71</v>
      </c>
      <c r="J269" s="146">
        <v>518.32</v>
      </c>
    </row>
    <row r="270" spans="1:10" ht="23.25">
      <c r="A270" s="132">
        <v>22179</v>
      </c>
      <c r="B270" s="134">
        <v>1</v>
      </c>
      <c r="C270" s="180">
        <v>85.3916</v>
      </c>
      <c r="D270" s="180">
        <v>85.6966</v>
      </c>
      <c r="E270" s="127">
        <f t="shared" si="15"/>
        <v>0.3050000000000068</v>
      </c>
      <c r="F270" s="259">
        <f t="shared" si="18"/>
        <v>974.2230172166189</v>
      </c>
      <c r="G270" s="127">
        <f t="shared" si="19"/>
        <v>313.06999999999994</v>
      </c>
      <c r="H270" s="134">
        <v>46</v>
      </c>
      <c r="I270" s="146">
        <v>858.53</v>
      </c>
      <c r="J270" s="146">
        <v>545.46</v>
      </c>
    </row>
    <row r="271" spans="1:10" ht="23.25">
      <c r="A271" s="132"/>
      <c r="B271" s="134">
        <v>2</v>
      </c>
      <c r="C271" s="180">
        <v>87.4359</v>
      </c>
      <c r="D271" s="180">
        <v>87.4433</v>
      </c>
      <c r="E271" s="127">
        <f t="shared" si="15"/>
        <v>0.007399999999989859</v>
      </c>
      <c r="F271" s="259">
        <f t="shared" si="18"/>
        <v>23.806459915036218</v>
      </c>
      <c r="G271" s="127">
        <f t="shared" si="19"/>
        <v>310.84000000000003</v>
      </c>
      <c r="H271" s="134">
        <v>47</v>
      </c>
      <c r="I271" s="146">
        <v>754.72</v>
      </c>
      <c r="J271" s="146">
        <v>443.88</v>
      </c>
    </row>
    <row r="272" spans="1:10" ht="23.25">
      <c r="A272" s="132"/>
      <c r="B272" s="134">
        <v>3</v>
      </c>
      <c r="C272" s="180">
        <v>85.875</v>
      </c>
      <c r="D272" s="180">
        <v>85.8812</v>
      </c>
      <c r="E272" s="127">
        <f t="shared" si="15"/>
        <v>0.006200000000006867</v>
      </c>
      <c r="F272" s="259">
        <f t="shared" si="18"/>
        <v>22.76482467415776</v>
      </c>
      <c r="G272" s="127">
        <f t="shared" si="19"/>
        <v>272.35</v>
      </c>
      <c r="H272" s="134">
        <v>48</v>
      </c>
      <c r="I272" s="146">
        <v>814.41</v>
      </c>
      <c r="J272" s="146">
        <v>542.06</v>
      </c>
    </row>
    <row r="273" spans="1:10" ht="23.25">
      <c r="A273" s="132">
        <v>22191</v>
      </c>
      <c r="B273" s="134">
        <v>19</v>
      </c>
      <c r="C273" s="180">
        <v>89.0256</v>
      </c>
      <c r="D273" s="180">
        <v>89.0368</v>
      </c>
      <c r="E273" s="127">
        <f t="shared" si="15"/>
        <v>0.01120000000000232</v>
      </c>
      <c r="F273" s="259">
        <f t="shared" si="18"/>
        <v>34.23296757038335</v>
      </c>
      <c r="G273" s="127">
        <f t="shared" si="19"/>
        <v>327.16999999999996</v>
      </c>
      <c r="H273" s="134">
        <v>49</v>
      </c>
      <c r="I273" s="146">
        <v>693.53</v>
      </c>
      <c r="J273" s="146">
        <v>366.36</v>
      </c>
    </row>
    <row r="274" spans="1:10" ht="23.25">
      <c r="A274" s="132"/>
      <c r="B274" s="134">
        <v>20</v>
      </c>
      <c r="C274" s="180">
        <v>84.7263</v>
      </c>
      <c r="D274" s="180">
        <v>84.7367</v>
      </c>
      <c r="E274" s="127">
        <f t="shared" si="15"/>
        <v>0.010400000000004184</v>
      </c>
      <c r="F274" s="259">
        <f t="shared" si="18"/>
        <v>35.754804551876035</v>
      </c>
      <c r="G274" s="127">
        <f t="shared" si="19"/>
        <v>290.87000000000006</v>
      </c>
      <c r="H274" s="134">
        <v>50</v>
      </c>
      <c r="I274" s="146">
        <v>793.69</v>
      </c>
      <c r="J274" s="146">
        <v>502.82</v>
      </c>
    </row>
    <row r="275" spans="1:10" ht="23.25">
      <c r="A275" s="132"/>
      <c r="B275" s="134">
        <v>21</v>
      </c>
      <c r="C275" s="180">
        <v>86.3868</v>
      </c>
      <c r="D275" s="180">
        <v>86.3936</v>
      </c>
      <c r="E275" s="127">
        <f t="shared" si="15"/>
        <v>0.006800000000012574</v>
      </c>
      <c r="F275" s="259">
        <f t="shared" si="18"/>
        <v>23.63408869738835</v>
      </c>
      <c r="G275" s="127">
        <f t="shared" si="19"/>
        <v>287.7199999999999</v>
      </c>
      <c r="H275" s="134">
        <v>51</v>
      </c>
      <c r="I275" s="146">
        <v>812.05</v>
      </c>
      <c r="J275" s="146">
        <v>524.33</v>
      </c>
    </row>
    <row r="276" spans="1:10" ht="23.25">
      <c r="A276" s="132">
        <v>22200</v>
      </c>
      <c r="B276" s="134">
        <v>22</v>
      </c>
      <c r="C276" s="180">
        <v>85.1584</v>
      </c>
      <c r="D276" s="180">
        <v>85.1757</v>
      </c>
      <c r="E276" s="127">
        <f t="shared" si="15"/>
        <v>0.017300000000005866</v>
      </c>
      <c r="F276" s="259">
        <f t="shared" si="18"/>
        <v>62.178772957646075</v>
      </c>
      <c r="G276" s="127">
        <f t="shared" si="19"/>
        <v>278.22999999999996</v>
      </c>
      <c r="H276" s="134">
        <v>52</v>
      </c>
      <c r="I276" s="146">
        <v>673.66</v>
      </c>
      <c r="J276" s="146">
        <v>395.43</v>
      </c>
    </row>
    <row r="277" spans="1:10" ht="23.25">
      <c r="A277" s="132"/>
      <c r="B277" s="134">
        <v>23</v>
      </c>
      <c r="C277" s="180">
        <v>87.716</v>
      </c>
      <c r="D277" s="180">
        <v>87.7344</v>
      </c>
      <c r="E277" s="127">
        <f t="shared" si="15"/>
        <v>0.01839999999999975</v>
      </c>
      <c r="F277" s="259">
        <f t="shared" si="18"/>
        <v>59.880239520957275</v>
      </c>
      <c r="G277" s="127">
        <f t="shared" si="19"/>
        <v>307.28</v>
      </c>
      <c r="H277" s="134">
        <v>53</v>
      </c>
      <c r="I277" s="146">
        <v>659.9</v>
      </c>
      <c r="J277" s="146">
        <v>352.62</v>
      </c>
    </row>
    <row r="278" spans="1:10" ht="23.25">
      <c r="A278" s="132"/>
      <c r="B278" s="134">
        <v>24</v>
      </c>
      <c r="C278" s="180">
        <v>88.101</v>
      </c>
      <c r="D278" s="180">
        <v>88.1174</v>
      </c>
      <c r="E278" s="127">
        <f t="shared" si="15"/>
        <v>0.01640000000000441</v>
      </c>
      <c r="F278" s="259">
        <f t="shared" si="18"/>
        <v>48.48484848486152</v>
      </c>
      <c r="G278" s="127">
        <f t="shared" si="19"/>
        <v>338.25</v>
      </c>
      <c r="H278" s="134">
        <v>54</v>
      </c>
      <c r="I278" s="146">
        <v>699.65</v>
      </c>
      <c r="J278" s="146">
        <v>361.4</v>
      </c>
    </row>
    <row r="279" spans="1:10" ht="23.25">
      <c r="A279" s="132">
        <v>22205</v>
      </c>
      <c r="B279" s="134">
        <v>25</v>
      </c>
      <c r="C279" s="180">
        <v>87.084</v>
      </c>
      <c r="D279" s="180">
        <v>87.1017</v>
      </c>
      <c r="E279" s="127">
        <f t="shared" si="15"/>
        <v>0.017699999999990723</v>
      </c>
      <c r="F279" s="259">
        <f t="shared" si="18"/>
        <v>54.56899741025627</v>
      </c>
      <c r="G279" s="127">
        <f t="shared" si="19"/>
        <v>324.35999999999996</v>
      </c>
      <c r="H279" s="134">
        <v>55</v>
      </c>
      <c r="I279" s="146">
        <v>695.16</v>
      </c>
      <c r="J279" s="146">
        <v>370.8</v>
      </c>
    </row>
    <row r="280" spans="1:10" ht="23.25">
      <c r="A280" s="132"/>
      <c r="B280" s="134">
        <v>26</v>
      </c>
      <c r="C280" s="180">
        <v>85.8538</v>
      </c>
      <c r="D280" s="180">
        <v>85.8689</v>
      </c>
      <c r="E280" s="127">
        <f t="shared" si="15"/>
        <v>0.015099999999989677</v>
      </c>
      <c r="F280" s="259">
        <f t="shared" si="18"/>
        <v>44.12366314063958</v>
      </c>
      <c r="G280" s="127">
        <f t="shared" si="19"/>
        <v>342.22</v>
      </c>
      <c r="H280" s="134">
        <v>56</v>
      </c>
      <c r="I280" s="146">
        <v>711.94</v>
      </c>
      <c r="J280" s="146">
        <v>369.72</v>
      </c>
    </row>
    <row r="281" spans="1:10" ht="23.25">
      <c r="A281" s="132"/>
      <c r="B281" s="134">
        <v>27</v>
      </c>
      <c r="C281" s="180">
        <v>86.3846</v>
      </c>
      <c r="D281" s="180">
        <v>86.4024</v>
      </c>
      <c r="E281" s="127">
        <f t="shared" si="15"/>
        <v>0.017799999999994043</v>
      </c>
      <c r="F281" s="259">
        <f t="shared" si="18"/>
        <v>57.719121891092584</v>
      </c>
      <c r="G281" s="127">
        <f t="shared" si="19"/>
        <v>308.39</v>
      </c>
      <c r="H281" s="134">
        <v>57</v>
      </c>
      <c r="I281" s="146">
        <v>733.87</v>
      </c>
      <c r="J281" s="146">
        <v>425.48</v>
      </c>
    </row>
    <row r="282" spans="1:10" ht="23.25">
      <c r="A282" s="132">
        <v>22227</v>
      </c>
      <c r="B282" s="134">
        <v>10</v>
      </c>
      <c r="C282" s="180">
        <v>85.1425</v>
      </c>
      <c r="D282" s="180">
        <v>85.1507</v>
      </c>
      <c r="E282" s="127">
        <f t="shared" si="15"/>
        <v>0.008200000000002206</v>
      </c>
      <c r="F282" s="259">
        <f t="shared" si="18"/>
        <v>29.362265907552565</v>
      </c>
      <c r="G282" s="127">
        <f t="shared" si="19"/>
        <v>279.27</v>
      </c>
      <c r="H282" s="134">
        <v>58</v>
      </c>
      <c r="I282" s="146">
        <v>825.51</v>
      </c>
      <c r="J282" s="146">
        <v>546.24</v>
      </c>
    </row>
    <row r="283" spans="1:10" ht="23.25">
      <c r="A283" s="132"/>
      <c r="B283" s="134">
        <v>11</v>
      </c>
      <c r="C283" s="180">
        <v>86.1226</v>
      </c>
      <c r="D283" s="180">
        <v>86.1312</v>
      </c>
      <c r="E283" s="127">
        <f t="shared" si="15"/>
        <v>0.008600000000001273</v>
      </c>
      <c r="F283" s="259">
        <f t="shared" si="18"/>
        <v>26.15810444992327</v>
      </c>
      <c r="G283" s="127">
        <f t="shared" si="19"/>
        <v>328.77</v>
      </c>
      <c r="H283" s="134">
        <v>59</v>
      </c>
      <c r="I283" s="146">
        <v>668.01</v>
      </c>
      <c r="J283" s="146">
        <v>339.24</v>
      </c>
    </row>
    <row r="284" spans="1:10" ht="23.25">
      <c r="A284" s="132"/>
      <c r="B284" s="134">
        <v>12</v>
      </c>
      <c r="C284" s="180">
        <v>84.8872</v>
      </c>
      <c r="D284" s="180">
        <v>84.8961</v>
      </c>
      <c r="E284" s="127">
        <f t="shared" si="15"/>
        <v>0.008899999999997021</v>
      </c>
      <c r="F284" s="259">
        <f t="shared" si="18"/>
        <v>29.311026215245096</v>
      </c>
      <c r="G284" s="127">
        <f t="shared" si="19"/>
        <v>303.64</v>
      </c>
      <c r="H284" s="134">
        <v>60</v>
      </c>
      <c r="I284" s="146">
        <v>809.62</v>
      </c>
      <c r="J284" s="146">
        <v>505.98</v>
      </c>
    </row>
    <row r="285" spans="1:10" ht="23.25">
      <c r="A285" s="132">
        <v>22237</v>
      </c>
      <c r="B285" s="134">
        <v>13</v>
      </c>
      <c r="C285" s="180">
        <v>86.803</v>
      </c>
      <c r="D285" s="180">
        <v>86.8089</v>
      </c>
      <c r="E285" s="127">
        <f t="shared" si="15"/>
        <v>0.005899999999996908</v>
      </c>
      <c r="F285" s="259">
        <f t="shared" si="18"/>
        <v>20.67201569670617</v>
      </c>
      <c r="G285" s="127">
        <f t="shared" si="19"/>
        <v>285.41</v>
      </c>
      <c r="H285" s="134">
        <v>61</v>
      </c>
      <c r="I285" s="146">
        <v>791.12</v>
      </c>
      <c r="J285" s="146">
        <v>505.71</v>
      </c>
    </row>
    <row r="286" spans="1:10" ht="23.25">
      <c r="A286" s="132"/>
      <c r="B286" s="134">
        <v>14</v>
      </c>
      <c r="C286" s="180">
        <v>86.018</v>
      </c>
      <c r="D286" s="180">
        <v>86.023</v>
      </c>
      <c r="E286" s="127">
        <f t="shared" si="15"/>
        <v>0.0049999999999954525</v>
      </c>
      <c r="F286" s="259">
        <f t="shared" si="18"/>
        <v>17.290269036570482</v>
      </c>
      <c r="G286" s="127">
        <f t="shared" si="19"/>
        <v>289.18</v>
      </c>
      <c r="H286" s="134">
        <v>62</v>
      </c>
      <c r="I286" s="146">
        <v>790.39</v>
      </c>
      <c r="J286" s="146">
        <v>501.21</v>
      </c>
    </row>
    <row r="287" spans="1:10" ht="23.25">
      <c r="A287" s="132"/>
      <c r="B287" s="134">
        <v>15</v>
      </c>
      <c r="C287" s="180">
        <v>87.0314</v>
      </c>
      <c r="D287" s="180">
        <v>87.0382</v>
      </c>
      <c r="E287" s="127">
        <f t="shared" si="15"/>
        <v>0.006799999999998363</v>
      </c>
      <c r="F287" s="259">
        <f t="shared" si="18"/>
        <v>21.555823242244223</v>
      </c>
      <c r="G287" s="127">
        <f t="shared" si="19"/>
        <v>315.46000000000004</v>
      </c>
      <c r="H287" s="134">
        <v>63</v>
      </c>
      <c r="I287" s="146">
        <v>788.6</v>
      </c>
      <c r="J287" s="146">
        <v>473.14</v>
      </c>
    </row>
    <row r="288" spans="1:10" ht="23.25">
      <c r="A288" s="132">
        <v>22247</v>
      </c>
      <c r="B288" s="134">
        <v>16</v>
      </c>
      <c r="C288" s="180">
        <v>86.1332</v>
      </c>
      <c r="D288" s="180">
        <v>86.1384</v>
      </c>
      <c r="E288" s="127">
        <f t="shared" si="15"/>
        <v>0.005200000000002092</v>
      </c>
      <c r="F288" s="259">
        <f t="shared" si="18"/>
        <v>18.396009481027672</v>
      </c>
      <c r="G288" s="127">
        <f t="shared" si="19"/>
        <v>282.66999999999996</v>
      </c>
      <c r="H288" s="134">
        <v>64</v>
      </c>
      <c r="I288" s="146">
        <v>860.91</v>
      </c>
      <c r="J288" s="146">
        <v>578.24</v>
      </c>
    </row>
    <row r="289" spans="1:10" ht="23.25">
      <c r="A289" s="132"/>
      <c r="B289" s="134">
        <v>17</v>
      </c>
      <c r="C289" s="180">
        <v>87.236</v>
      </c>
      <c r="D289" s="180">
        <v>87.2411</v>
      </c>
      <c r="E289" s="127">
        <f t="shared" si="15"/>
        <v>0.005099999999998772</v>
      </c>
      <c r="F289" s="259">
        <f t="shared" si="18"/>
        <v>19.59428307975554</v>
      </c>
      <c r="G289" s="127">
        <f t="shared" si="19"/>
        <v>260.28</v>
      </c>
      <c r="H289" s="134">
        <v>65</v>
      </c>
      <c r="I289" s="146">
        <v>832.63</v>
      </c>
      <c r="J289" s="146">
        <v>572.35</v>
      </c>
    </row>
    <row r="290" spans="1:10" ht="23.25">
      <c r="A290" s="132"/>
      <c r="B290" s="134">
        <v>18</v>
      </c>
      <c r="C290" s="180">
        <v>85.2274</v>
      </c>
      <c r="D290" s="180">
        <v>85.2311</v>
      </c>
      <c r="E290" s="127">
        <f t="shared" si="15"/>
        <v>0.0036999999999949296</v>
      </c>
      <c r="F290" s="259">
        <f t="shared" si="18"/>
        <v>12.651735339356913</v>
      </c>
      <c r="G290" s="127">
        <f t="shared" si="19"/>
        <v>292.45000000000005</v>
      </c>
      <c r="H290" s="134">
        <v>66</v>
      </c>
      <c r="I290" s="146">
        <v>866.11</v>
      </c>
      <c r="J290" s="146">
        <v>573.66</v>
      </c>
    </row>
    <row r="291" spans="1:10" ht="23.25">
      <c r="A291" s="132">
        <v>22256</v>
      </c>
      <c r="B291" s="134">
        <v>19</v>
      </c>
      <c r="C291" s="180">
        <v>88.947</v>
      </c>
      <c r="D291" s="180">
        <v>88.957</v>
      </c>
      <c r="E291" s="127">
        <f t="shared" si="15"/>
        <v>0.009999999999990905</v>
      </c>
      <c r="F291" s="259">
        <f t="shared" si="18"/>
        <v>39.35613365339409</v>
      </c>
      <c r="G291" s="127">
        <f t="shared" si="19"/>
        <v>254.09000000000003</v>
      </c>
      <c r="H291" s="134">
        <v>67</v>
      </c>
      <c r="I291" s="146">
        <v>618.85</v>
      </c>
      <c r="J291" s="146">
        <v>364.76</v>
      </c>
    </row>
    <row r="292" spans="1:10" ht="23.25">
      <c r="A292" s="132"/>
      <c r="B292" s="134">
        <v>20</v>
      </c>
      <c r="C292" s="180">
        <v>84.6313</v>
      </c>
      <c r="D292" s="180">
        <v>84.6394</v>
      </c>
      <c r="E292" s="127">
        <f t="shared" si="15"/>
        <v>0.008099999999998886</v>
      </c>
      <c r="F292" s="259">
        <f t="shared" si="18"/>
        <v>26.592252133942505</v>
      </c>
      <c r="G292" s="127">
        <f t="shared" si="19"/>
        <v>304.59999999999997</v>
      </c>
      <c r="H292" s="134">
        <v>68</v>
      </c>
      <c r="I292" s="146">
        <v>682.55</v>
      </c>
      <c r="J292" s="146">
        <v>377.95</v>
      </c>
    </row>
    <row r="293" spans="1:10" ht="23.25">
      <c r="A293" s="132"/>
      <c r="B293" s="134">
        <v>21</v>
      </c>
      <c r="C293" s="180">
        <v>86.357</v>
      </c>
      <c r="D293" s="180">
        <v>86.3625</v>
      </c>
      <c r="E293" s="127">
        <f t="shared" si="15"/>
        <v>0.00549999999999784</v>
      </c>
      <c r="F293" s="259">
        <f t="shared" si="18"/>
        <v>21.476824553859345</v>
      </c>
      <c r="G293" s="127">
        <f t="shared" si="19"/>
        <v>256.09000000000003</v>
      </c>
      <c r="H293" s="134">
        <v>69</v>
      </c>
      <c r="I293" s="146">
        <v>775.2</v>
      </c>
      <c r="J293" s="146">
        <v>519.11</v>
      </c>
    </row>
    <row r="294" spans="1:10" ht="23.25">
      <c r="A294" s="132">
        <v>22268</v>
      </c>
      <c r="B294" s="134">
        <v>22</v>
      </c>
      <c r="C294" s="180">
        <v>85.107</v>
      </c>
      <c r="D294" s="180">
        <v>85.1093</v>
      </c>
      <c r="E294" s="127">
        <f t="shared" si="15"/>
        <v>0.002300000000005298</v>
      </c>
      <c r="F294" s="259">
        <f t="shared" si="18"/>
        <v>8.081233969309924</v>
      </c>
      <c r="G294" s="127">
        <f t="shared" si="19"/>
        <v>284.61</v>
      </c>
      <c r="H294" s="134">
        <v>70</v>
      </c>
      <c r="I294" s="146">
        <v>848.26</v>
      </c>
      <c r="J294" s="146">
        <v>563.65</v>
      </c>
    </row>
    <row r="295" spans="1:10" ht="23.25">
      <c r="A295" s="132"/>
      <c r="B295" s="134">
        <v>23</v>
      </c>
      <c r="C295" s="180">
        <v>87.6788</v>
      </c>
      <c r="D295" s="180">
        <v>87.6843</v>
      </c>
      <c r="E295" s="127">
        <f t="shared" si="15"/>
        <v>0.00549999999999784</v>
      </c>
      <c r="F295" s="259">
        <f t="shared" si="18"/>
        <v>17.074912297034675</v>
      </c>
      <c r="G295" s="127">
        <f t="shared" si="19"/>
        <v>322.11</v>
      </c>
      <c r="H295" s="134">
        <v>71</v>
      </c>
      <c r="I295" s="146">
        <v>661.63</v>
      </c>
      <c r="J295" s="146">
        <v>339.52</v>
      </c>
    </row>
    <row r="296" spans="1:10" ht="23.25">
      <c r="A296" s="132"/>
      <c r="B296" s="134">
        <v>24</v>
      </c>
      <c r="C296" s="180">
        <v>88.0481</v>
      </c>
      <c r="D296" s="180">
        <v>88.0513</v>
      </c>
      <c r="E296" s="127">
        <f t="shared" si="15"/>
        <v>0.003199999999992542</v>
      </c>
      <c r="F296" s="259">
        <f t="shared" si="18"/>
        <v>9.43201579860448</v>
      </c>
      <c r="G296" s="127">
        <f t="shared" si="19"/>
        <v>339.27000000000004</v>
      </c>
      <c r="H296" s="134">
        <v>72</v>
      </c>
      <c r="I296" s="146">
        <v>709.48</v>
      </c>
      <c r="J296" s="146">
        <v>370.21</v>
      </c>
    </row>
    <row r="297" spans="1:10" ht="23.25">
      <c r="A297" s="132">
        <v>22275</v>
      </c>
      <c r="B297" s="134">
        <v>25</v>
      </c>
      <c r="C297" s="180">
        <v>87.0502</v>
      </c>
      <c r="D297" s="180">
        <v>87.0574</v>
      </c>
      <c r="E297" s="127">
        <f t="shared" si="15"/>
        <v>0.007199999999997431</v>
      </c>
      <c r="F297" s="259">
        <f t="shared" si="18"/>
        <v>22.31381907210906</v>
      </c>
      <c r="G297" s="127">
        <f t="shared" si="19"/>
        <v>322.67</v>
      </c>
      <c r="H297" s="134">
        <v>73</v>
      </c>
      <c r="I297" s="146">
        <v>692.97</v>
      </c>
      <c r="J297" s="146">
        <v>370.3</v>
      </c>
    </row>
    <row r="298" spans="1:10" ht="23.25">
      <c r="A298" s="132"/>
      <c r="B298" s="134">
        <v>26</v>
      </c>
      <c r="C298" s="180">
        <v>85.8227</v>
      </c>
      <c r="D298" s="180">
        <v>85.8283</v>
      </c>
      <c r="E298" s="127">
        <f t="shared" si="15"/>
        <v>0.00560000000000116</v>
      </c>
      <c r="F298" s="259">
        <f t="shared" si="18"/>
        <v>22.658304673280032</v>
      </c>
      <c r="G298" s="127">
        <f t="shared" si="19"/>
        <v>247.14999999999998</v>
      </c>
      <c r="H298" s="134">
        <v>74</v>
      </c>
      <c r="I298" s="146">
        <v>766.3</v>
      </c>
      <c r="J298" s="146">
        <v>519.15</v>
      </c>
    </row>
    <row r="299" spans="1:10" ht="23.25">
      <c r="A299" s="132"/>
      <c r="B299" s="134">
        <v>27</v>
      </c>
      <c r="C299" s="180">
        <v>86.297</v>
      </c>
      <c r="D299" s="180">
        <v>86.3036</v>
      </c>
      <c r="E299" s="127">
        <f t="shared" si="15"/>
        <v>0.0066000000000059345</v>
      </c>
      <c r="F299" s="259">
        <f t="shared" si="18"/>
        <v>24.336283185862595</v>
      </c>
      <c r="G299" s="127">
        <f t="shared" si="19"/>
        <v>271.19999999999993</v>
      </c>
      <c r="H299" s="134">
        <v>75</v>
      </c>
      <c r="I299" s="146">
        <v>822.8</v>
      </c>
      <c r="J299" s="146">
        <v>551.6</v>
      </c>
    </row>
    <row r="300" spans="1:10" ht="23.25">
      <c r="A300" s="132">
        <v>22286</v>
      </c>
      <c r="B300" s="134">
        <v>19</v>
      </c>
      <c r="C300" s="180">
        <v>89.0079</v>
      </c>
      <c r="D300" s="180">
        <v>89.0112</v>
      </c>
      <c r="E300" s="127">
        <f t="shared" si="15"/>
        <v>0.003299999999995862</v>
      </c>
      <c r="F300" s="259">
        <f t="shared" si="18"/>
        <v>10.191476219876042</v>
      </c>
      <c r="G300" s="127">
        <f t="shared" si="19"/>
        <v>323.79999999999995</v>
      </c>
      <c r="H300" s="134">
        <v>76</v>
      </c>
      <c r="I300" s="146">
        <v>881.04</v>
      </c>
      <c r="J300" s="146">
        <v>557.24</v>
      </c>
    </row>
    <row r="301" spans="1:10" ht="23.25">
      <c r="A301" s="132"/>
      <c r="B301" s="134">
        <v>20</v>
      </c>
      <c r="C301" s="180">
        <v>84.696</v>
      </c>
      <c r="D301" s="180">
        <v>84.7028</v>
      </c>
      <c r="E301" s="127">
        <f t="shared" si="15"/>
        <v>0.006799999999998363</v>
      </c>
      <c r="F301" s="259">
        <f t="shared" si="18"/>
        <v>20.973413114546798</v>
      </c>
      <c r="G301" s="127">
        <f t="shared" si="19"/>
        <v>324.22</v>
      </c>
      <c r="H301" s="134">
        <v>77</v>
      </c>
      <c r="I301" s="146">
        <v>847</v>
      </c>
      <c r="J301" s="146">
        <v>522.78</v>
      </c>
    </row>
    <row r="302" spans="1:10" ht="23.25">
      <c r="A302" s="132"/>
      <c r="B302" s="134">
        <v>21</v>
      </c>
      <c r="C302" s="180">
        <v>86.3963</v>
      </c>
      <c r="D302" s="180">
        <v>86.4004</v>
      </c>
      <c r="E302" s="127">
        <f t="shared" si="15"/>
        <v>0.004100000000008208</v>
      </c>
      <c r="F302" s="259">
        <f t="shared" si="18"/>
        <v>10.704960835530569</v>
      </c>
      <c r="G302" s="127">
        <f t="shared" si="19"/>
        <v>383</v>
      </c>
      <c r="H302" s="134">
        <v>78</v>
      </c>
      <c r="I302" s="146">
        <v>751.77</v>
      </c>
      <c r="J302" s="146">
        <v>368.77</v>
      </c>
    </row>
    <row r="303" spans="1:10" ht="23.25">
      <c r="A303" s="132">
        <v>22296</v>
      </c>
      <c r="B303" s="134">
        <v>22</v>
      </c>
      <c r="C303" s="180">
        <v>85.1643</v>
      </c>
      <c r="D303" s="180">
        <v>85.1679</v>
      </c>
      <c r="E303" s="127">
        <f t="shared" si="15"/>
        <v>0.0036000000000058208</v>
      </c>
      <c r="F303" s="259">
        <f t="shared" si="18"/>
        <v>11.221945137175254</v>
      </c>
      <c r="G303" s="127">
        <f t="shared" si="19"/>
        <v>320.79999999999995</v>
      </c>
      <c r="H303" s="134">
        <v>79</v>
      </c>
      <c r="I303" s="146">
        <v>716.05</v>
      </c>
      <c r="J303" s="146">
        <v>395.25</v>
      </c>
    </row>
    <row r="304" spans="1:10" ht="23.25">
      <c r="A304" s="132"/>
      <c r="B304" s="134">
        <v>23</v>
      </c>
      <c r="C304" s="180">
        <v>87.7264</v>
      </c>
      <c r="D304" s="180">
        <v>87.7292</v>
      </c>
      <c r="E304" s="127">
        <f t="shared" si="15"/>
        <v>0.0028000000000076852</v>
      </c>
      <c r="F304" s="259">
        <f t="shared" si="18"/>
        <v>9.404494004660885</v>
      </c>
      <c r="G304" s="127">
        <f t="shared" si="19"/>
        <v>297.73</v>
      </c>
      <c r="H304" s="134">
        <v>80</v>
      </c>
      <c r="I304" s="146">
        <v>821.86</v>
      </c>
      <c r="J304" s="146">
        <v>524.13</v>
      </c>
    </row>
    <row r="305" spans="1:10" ht="23.25">
      <c r="A305" s="132"/>
      <c r="B305" s="134">
        <v>24</v>
      </c>
      <c r="C305" s="180">
        <v>88.0909</v>
      </c>
      <c r="D305" s="180">
        <v>88.0933</v>
      </c>
      <c r="E305" s="127">
        <f t="shared" si="15"/>
        <v>0.0023999999999944066</v>
      </c>
      <c r="F305" s="259">
        <f t="shared" si="18"/>
        <v>8.294453084480413</v>
      </c>
      <c r="G305" s="127">
        <f t="shared" si="19"/>
        <v>289.3499999999999</v>
      </c>
      <c r="H305" s="134">
        <v>81</v>
      </c>
      <c r="I305" s="146">
        <v>819.06</v>
      </c>
      <c r="J305" s="146">
        <v>529.71</v>
      </c>
    </row>
    <row r="306" spans="1:10" ht="23.25">
      <c r="A306" s="132">
        <v>22303</v>
      </c>
      <c r="B306" s="134">
        <v>25</v>
      </c>
      <c r="C306" s="180">
        <v>87.0809</v>
      </c>
      <c r="D306" s="180">
        <v>87.0837</v>
      </c>
      <c r="E306" s="127">
        <f t="shared" si="15"/>
        <v>0.0027999999999934744</v>
      </c>
      <c r="F306" s="259">
        <f t="shared" si="18"/>
        <v>9.917121201365285</v>
      </c>
      <c r="G306" s="127">
        <f t="shared" si="19"/>
        <v>282.34</v>
      </c>
      <c r="H306" s="134">
        <v>82</v>
      </c>
      <c r="I306" s="146">
        <v>651.8</v>
      </c>
      <c r="J306" s="146">
        <v>369.46</v>
      </c>
    </row>
    <row r="307" spans="1:10" ht="23.25">
      <c r="A307" s="132"/>
      <c r="B307" s="134">
        <v>26</v>
      </c>
      <c r="C307" s="180">
        <v>85.8671</v>
      </c>
      <c r="D307" s="180">
        <v>85.8705</v>
      </c>
      <c r="E307" s="127">
        <f t="shared" si="15"/>
        <v>0.0034000000000133923</v>
      </c>
      <c r="F307" s="259">
        <f t="shared" si="18"/>
        <v>10.65697091278019</v>
      </c>
      <c r="G307" s="127">
        <f t="shared" si="19"/>
        <v>319.04</v>
      </c>
      <c r="H307" s="134">
        <v>83</v>
      </c>
      <c r="I307" s="146">
        <v>689.6</v>
      </c>
      <c r="J307" s="146">
        <v>370.56</v>
      </c>
    </row>
    <row r="308" spans="1:10" ht="23.25">
      <c r="A308" s="132"/>
      <c r="B308" s="134">
        <v>27</v>
      </c>
      <c r="C308" s="180">
        <v>86.3628</v>
      </c>
      <c r="D308" s="180">
        <v>86.364</v>
      </c>
      <c r="E308" s="127">
        <f t="shared" si="15"/>
        <v>0.0012000000000114142</v>
      </c>
      <c r="F308" s="259">
        <f t="shared" si="18"/>
        <v>4.076779344356766</v>
      </c>
      <c r="G308" s="127">
        <f t="shared" si="19"/>
        <v>294.34999999999997</v>
      </c>
      <c r="H308" s="134">
        <v>84</v>
      </c>
      <c r="I308" s="146">
        <v>640.81</v>
      </c>
      <c r="J308" s="146">
        <v>346.46</v>
      </c>
    </row>
    <row r="309" spans="1:10" ht="23.25">
      <c r="A309" s="132">
        <v>22317</v>
      </c>
      <c r="B309" s="134">
        <v>1</v>
      </c>
      <c r="C309" s="180">
        <v>85.44</v>
      </c>
      <c r="D309" s="180">
        <v>85.4528</v>
      </c>
      <c r="E309" s="127">
        <f t="shared" si="15"/>
        <v>0.01279999999999859</v>
      </c>
      <c r="F309" s="259">
        <f t="shared" si="18"/>
        <v>48.621134999614796</v>
      </c>
      <c r="G309" s="127">
        <f t="shared" si="19"/>
        <v>263.26</v>
      </c>
      <c r="H309" s="134">
        <v>85</v>
      </c>
      <c r="I309" s="146">
        <v>818.2</v>
      </c>
      <c r="J309" s="146">
        <v>554.94</v>
      </c>
    </row>
    <row r="310" spans="1:10" ht="23.25">
      <c r="A310" s="132"/>
      <c r="B310" s="134">
        <v>2</v>
      </c>
      <c r="C310" s="180">
        <v>87.4985</v>
      </c>
      <c r="D310" s="180">
        <v>87.5029</v>
      </c>
      <c r="E310" s="127">
        <f t="shared" si="15"/>
        <v>0.0043999999999897454</v>
      </c>
      <c r="F310" s="259">
        <f t="shared" si="18"/>
        <v>16.091281451103516</v>
      </c>
      <c r="G310" s="127">
        <f t="shared" si="19"/>
        <v>273.44</v>
      </c>
      <c r="H310" s="134">
        <v>86</v>
      </c>
      <c r="I310" s="146">
        <v>721.4</v>
      </c>
      <c r="J310" s="146">
        <v>447.96</v>
      </c>
    </row>
    <row r="311" spans="1:10" ht="23.25">
      <c r="A311" s="132"/>
      <c r="B311" s="134">
        <v>3</v>
      </c>
      <c r="C311" s="180">
        <v>85.8865</v>
      </c>
      <c r="D311" s="180">
        <v>85.888</v>
      </c>
      <c r="E311" s="127">
        <f t="shared" si="15"/>
        <v>0.0015000000000071623</v>
      </c>
      <c r="F311" s="259">
        <f t="shared" si="18"/>
        <v>4.491959392708537</v>
      </c>
      <c r="G311" s="127">
        <f t="shared" si="19"/>
        <v>333.93000000000006</v>
      </c>
      <c r="H311" s="134">
        <v>87</v>
      </c>
      <c r="I311" s="146">
        <v>695.19</v>
      </c>
      <c r="J311" s="146">
        <v>361.26</v>
      </c>
    </row>
    <row r="312" spans="1:10" ht="23.25">
      <c r="A312" s="132">
        <v>22324</v>
      </c>
      <c r="B312" s="134">
        <v>4</v>
      </c>
      <c r="C312" s="180">
        <v>85.0207</v>
      </c>
      <c r="D312" s="180">
        <v>85.0212</v>
      </c>
      <c r="E312" s="127">
        <f t="shared" si="15"/>
        <v>0.0004999999999881766</v>
      </c>
      <c r="F312" s="259">
        <f t="shared" si="18"/>
        <v>1.474143522578503</v>
      </c>
      <c r="G312" s="127">
        <f t="shared" si="19"/>
        <v>339.17999999999995</v>
      </c>
      <c r="H312" s="134">
        <v>88</v>
      </c>
      <c r="I312" s="146">
        <v>770.8</v>
      </c>
      <c r="J312" s="146">
        <v>431.62</v>
      </c>
    </row>
    <row r="313" spans="1:10" ht="23.25">
      <c r="A313" s="132"/>
      <c r="B313" s="134">
        <v>5</v>
      </c>
      <c r="C313" s="180">
        <v>85.059</v>
      </c>
      <c r="D313" s="180">
        <v>85.067</v>
      </c>
      <c r="E313" s="127">
        <f t="shared" si="15"/>
        <v>0.007999999999995566</v>
      </c>
      <c r="F313" s="259">
        <f t="shared" si="18"/>
        <v>25.265285497712124</v>
      </c>
      <c r="G313" s="127">
        <f t="shared" si="19"/>
        <v>316.64</v>
      </c>
      <c r="H313" s="134">
        <v>89</v>
      </c>
      <c r="I313" s="146">
        <v>823.29</v>
      </c>
      <c r="J313" s="146">
        <v>506.65</v>
      </c>
    </row>
    <row r="314" spans="1:10" ht="23.25">
      <c r="A314" s="132"/>
      <c r="B314" s="134">
        <v>6</v>
      </c>
      <c r="C314" s="180">
        <v>87.4171</v>
      </c>
      <c r="D314" s="180">
        <v>87.4202</v>
      </c>
      <c r="E314" s="127">
        <f t="shared" si="15"/>
        <v>0.0030999999999892225</v>
      </c>
      <c r="F314" s="259">
        <f t="shared" si="18"/>
        <v>8.630049274767469</v>
      </c>
      <c r="G314" s="127">
        <f t="shared" si="19"/>
        <v>359.21</v>
      </c>
      <c r="H314" s="134">
        <v>90</v>
      </c>
      <c r="I314" s="146">
        <v>752.76</v>
      </c>
      <c r="J314" s="146">
        <v>393.55</v>
      </c>
    </row>
    <row r="315" spans="1:10" ht="23.25">
      <c r="A315" s="132">
        <v>22331</v>
      </c>
      <c r="B315" s="134">
        <v>7</v>
      </c>
      <c r="C315" s="180">
        <v>86.4831</v>
      </c>
      <c r="D315" s="180">
        <v>86.4868</v>
      </c>
      <c r="E315" s="127">
        <f t="shared" si="15"/>
        <v>0.0037000000000091404</v>
      </c>
      <c r="F315" s="259">
        <f t="shared" si="18"/>
        <v>11.463626223847875</v>
      </c>
      <c r="G315" s="127">
        <f t="shared" si="19"/>
        <v>322.76000000000005</v>
      </c>
      <c r="H315" s="134">
        <v>91</v>
      </c>
      <c r="I315" s="146">
        <v>820.7</v>
      </c>
      <c r="J315" s="146">
        <v>497.94</v>
      </c>
    </row>
    <row r="316" spans="1:10" ht="23.25">
      <c r="A316" s="132"/>
      <c r="B316" s="134">
        <v>8</v>
      </c>
      <c r="C316" s="180">
        <v>84.8184</v>
      </c>
      <c r="D316" s="180">
        <v>84.8211</v>
      </c>
      <c r="E316" s="127">
        <f t="shared" si="15"/>
        <v>0.0027000000000043656</v>
      </c>
      <c r="F316" s="259">
        <f t="shared" si="18"/>
        <v>7.06288584284913</v>
      </c>
      <c r="G316" s="127">
        <f t="shared" si="19"/>
        <v>382.28000000000003</v>
      </c>
      <c r="H316" s="134">
        <v>92</v>
      </c>
      <c r="I316" s="146">
        <v>720.24</v>
      </c>
      <c r="J316" s="146">
        <v>337.96</v>
      </c>
    </row>
    <row r="317" spans="1:10" ht="23.25">
      <c r="A317" s="132"/>
      <c r="B317" s="134">
        <v>9</v>
      </c>
      <c r="C317" s="180">
        <v>87.6607</v>
      </c>
      <c r="D317" s="180">
        <v>87.6629</v>
      </c>
      <c r="E317" s="127">
        <f t="shared" si="15"/>
        <v>0.0021999999999877673</v>
      </c>
      <c r="F317" s="259">
        <f t="shared" si="18"/>
        <v>7.068273092330178</v>
      </c>
      <c r="G317" s="127">
        <f t="shared" si="19"/>
        <v>311.24999999999994</v>
      </c>
      <c r="H317" s="134">
        <v>93</v>
      </c>
      <c r="I317" s="146">
        <v>643.92</v>
      </c>
      <c r="J317" s="146">
        <v>332.67</v>
      </c>
    </row>
    <row r="318" spans="1:10" ht="23.25">
      <c r="A318" s="132">
        <v>22346</v>
      </c>
      <c r="B318" s="134">
        <v>19</v>
      </c>
      <c r="C318" s="180">
        <v>88.9836</v>
      </c>
      <c r="D318" s="180">
        <v>88.9898</v>
      </c>
      <c r="E318" s="127">
        <f t="shared" si="15"/>
        <v>0.006200000000006867</v>
      </c>
      <c r="F318" s="259">
        <f t="shared" si="18"/>
        <v>17.394231848296677</v>
      </c>
      <c r="G318" s="127">
        <f t="shared" si="19"/>
        <v>356.43999999999994</v>
      </c>
      <c r="H318" s="134">
        <v>94</v>
      </c>
      <c r="I318" s="146">
        <v>723.04</v>
      </c>
      <c r="J318" s="146">
        <v>366.6</v>
      </c>
    </row>
    <row r="319" spans="1:10" ht="23.25">
      <c r="A319" s="132"/>
      <c r="B319" s="134">
        <v>20</v>
      </c>
      <c r="C319" s="180">
        <v>84.6806</v>
      </c>
      <c r="D319" s="180">
        <v>84.6864</v>
      </c>
      <c r="E319" s="127">
        <f t="shared" si="15"/>
        <v>0.005800000000007799</v>
      </c>
      <c r="F319" s="259">
        <f t="shared" si="18"/>
        <v>18.51083522167619</v>
      </c>
      <c r="G319" s="127">
        <f t="shared" si="19"/>
        <v>313.3299999999999</v>
      </c>
      <c r="H319" s="134">
        <v>95</v>
      </c>
      <c r="I319" s="146">
        <v>867.04</v>
      </c>
      <c r="J319" s="146">
        <v>553.71</v>
      </c>
    </row>
    <row r="320" spans="1:10" ht="23.25">
      <c r="A320" s="132"/>
      <c r="B320" s="134">
        <v>21</v>
      </c>
      <c r="C320" s="180">
        <v>86.3658</v>
      </c>
      <c r="D320" s="180">
        <v>86.3731</v>
      </c>
      <c r="E320" s="127">
        <f t="shared" si="15"/>
        <v>0.00730000000000075</v>
      </c>
      <c r="F320" s="259">
        <f t="shared" si="18"/>
        <v>21.172921863219297</v>
      </c>
      <c r="G320" s="127">
        <f t="shared" si="19"/>
        <v>344.78000000000003</v>
      </c>
      <c r="H320" s="134">
        <v>96</v>
      </c>
      <c r="I320" s="146">
        <v>767.21</v>
      </c>
      <c r="J320" s="146">
        <v>422.43</v>
      </c>
    </row>
    <row r="321" spans="1:10" ht="23.25">
      <c r="A321" s="132">
        <v>22354</v>
      </c>
      <c r="B321" s="134">
        <v>22</v>
      </c>
      <c r="C321" s="180">
        <v>85.097</v>
      </c>
      <c r="D321" s="180">
        <v>85.0989</v>
      </c>
      <c r="E321" s="127">
        <f t="shared" si="15"/>
        <v>0.00190000000000623</v>
      </c>
      <c r="F321" s="259">
        <f t="shared" si="18"/>
        <v>6.949524506240784</v>
      </c>
      <c r="G321" s="127">
        <f t="shared" si="19"/>
        <v>273.4</v>
      </c>
      <c r="H321" s="134">
        <v>97</v>
      </c>
      <c r="I321" s="146">
        <v>809.75</v>
      </c>
      <c r="J321" s="146">
        <v>536.35</v>
      </c>
    </row>
    <row r="322" spans="1:10" ht="23.25">
      <c r="A322" s="132"/>
      <c r="B322" s="134">
        <v>23</v>
      </c>
      <c r="C322" s="180">
        <v>87.6887</v>
      </c>
      <c r="D322" s="180">
        <v>87.6899</v>
      </c>
      <c r="E322" s="127">
        <f t="shared" si="15"/>
        <v>0.0011999999999972033</v>
      </c>
      <c r="F322" s="259">
        <f t="shared" si="18"/>
        <v>3.6446469248206625</v>
      </c>
      <c r="G322" s="127">
        <f t="shared" si="19"/>
        <v>329.25000000000006</v>
      </c>
      <c r="H322" s="134">
        <v>98</v>
      </c>
      <c r="I322" s="146">
        <v>663.45</v>
      </c>
      <c r="J322" s="146">
        <v>334.2</v>
      </c>
    </row>
    <row r="323" spans="1:10" ht="23.25">
      <c r="A323" s="132"/>
      <c r="B323" s="134">
        <v>24</v>
      </c>
      <c r="C323" s="180">
        <v>88.0594</v>
      </c>
      <c r="D323" s="180">
        <v>88.0604</v>
      </c>
      <c r="E323" s="127">
        <f t="shared" si="15"/>
        <v>0.0010000000000047748</v>
      </c>
      <c r="F323" s="259">
        <f t="shared" si="18"/>
        <v>3.2676534980386727</v>
      </c>
      <c r="G323" s="127">
        <f t="shared" si="19"/>
        <v>306.03</v>
      </c>
      <c r="H323" s="134">
        <v>99</v>
      </c>
      <c r="I323" s="146">
        <v>654.91</v>
      </c>
      <c r="J323" s="146">
        <v>348.88</v>
      </c>
    </row>
    <row r="324" spans="1:10" ht="23.25">
      <c r="A324" s="132">
        <v>22359</v>
      </c>
      <c r="B324" s="134">
        <v>25</v>
      </c>
      <c r="C324" s="180">
        <v>87.07</v>
      </c>
      <c r="D324" s="180">
        <v>87.0744</v>
      </c>
      <c r="E324" s="127">
        <f t="shared" si="15"/>
        <v>0.004400000000003956</v>
      </c>
      <c r="F324" s="259">
        <f t="shared" si="18"/>
        <v>11.107184328782642</v>
      </c>
      <c r="G324" s="127">
        <f t="shared" si="19"/>
        <v>396.14000000000004</v>
      </c>
      <c r="H324" s="134">
        <v>100</v>
      </c>
      <c r="I324" s="146">
        <v>678.72</v>
      </c>
      <c r="J324" s="146">
        <v>282.58</v>
      </c>
    </row>
    <row r="325" spans="1:10" ht="23.25">
      <c r="A325" s="132"/>
      <c r="B325" s="134">
        <v>26</v>
      </c>
      <c r="C325" s="180">
        <v>85.8056</v>
      </c>
      <c r="D325" s="180">
        <v>85.8097</v>
      </c>
      <c r="E325" s="127">
        <f t="shared" si="15"/>
        <v>0.004100000000008208</v>
      </c>
      <c r="F325" s="259">
        <f t="shared" si="18"/>
        <v>13.35504885996159</v>
      </c>
      <c r="G325" s="127">
        <f t="shared" si="19"/>
        <v>307</v>
      </c>
      <c r="H325" s="134">
        <v>101</v>
      </c>
      <c r="I325" s="146">
        <v>889.88</v>
      </c>
      <c r="J325" s="146">
        <v>582.88</v>
      </c>
    </row>
    <row r="326" spans="1:10" ht="24" thickBot="1">
      <c r="A326" s="236"/>
      <c r="B326" s="237">
        <v>27</v>
      </c>
      <c r="C326" s="247">
        <v>86.4005</v>
      </c>
      <c r="D326" s="247">
        <v>86.4048</v>
      </c>
      <c r="E326" s="238">
        <f t="shared" si="15"/>
        <v>0.004300000000000637</v>
      </c>
      <c r="F326" s="263">
        <f t="shared" si="18"/>
        <v>11.081331821463346</v>
      </c>
      <c r="G326" s="238">
        <f t="shared" si="19"/>
        <v>388.03999999999996</v>
      </c>
      <c r="H326" s="237">
        <v>102</v>
      </c>
      <c r="I326" s="239">
        <v>687.55</v>
      </c>
      <c r="J326" s="239">
        <v>299.51</v>
      </c>
    </row>
    <row r="327" spans="1:10" ht="23.25">
      <c r="A327" s="191">
        <v>22375</v>
      </c>
      <c r="B327" s="192">
        <v>19</v>
      </c>
      <c r="C327" s="193">
        <v>88.9359</v>
      </c>
      <c r="D327" s="193">
        <v>88.9369</v>
      </c>
      <c r="E327" s="235">
        <f t="shared" si="15"/>
        <v>0.000999999999990564</v>
      </c>
      <c r="F327" s="261">
        <f aca="true" t="shared" si="20" ref="F327:F390">((10^6)*E327/G327)</f>
        <v>3.2680806561997593</v>
      </c>
      <c r="G327" s="235">
        <f aca="true" t="shared" si="21" ref="G327:G443">I327-J327</f>
        <v>305.9899999999999</v>
      </c>
      <c r="H327" s="134">
        <v>1</v>
      </c>
      <c r="I327" s="196">
        <v>894.68</v>
      </c>
      <c r="J327" s="196">
        <v>588.69</v>
      </c>
    </row>
    <row r="328" spans="1:10" ht="23.25">
      <c r="A328" s="132"/>
      <c r="B328" s="134">
        <v>20</v>
      </c>
      <c r="C328" s="180">
        <v>84.6339</v>
      </c>
      <c r="D328" s="180">
        <v>84.6339</v>
      </c>
      <c r="E328" s="127">
        <f t="shared" si="15"/>
        <v>0</v>
      </c>
      <c r="F328" s="259">
        <f t="shared" si="20"/>
        <v>0</v>
      </c>
      <c r="G328" s="127">
        <f t="shared" si="21"/>
        <v>369.4</v>
      </c>
      <c r="H328" s="134">
        <v>2</v>
      </c>
      <c r="I328" s="146">
        <v>737.03</v>
      </c>
      <c r="J328" s="146">
        <v>367.63</v>
      </c>
    </row>
    <row r="329" spans="1:10" ht="23.25">
      <c r="A329" s="132"/>
      <c r="B329" s="134">
        <v>21</v>
      </c>
      <c r="C329" s="180">
        <v>86.3483</v>
      </c>
      <c r="D329" s="180">
        <v>86.3486</v>
      </c>
      <c r="E329" s="127">
        <f t="shared" si="15"/>
        <v>0.00030000000000995897</v>
      </c>
      <c r="F329" s="259">
        <f t="shared" si="20"/>
        <v>0.8796880040171217</v>
      </c>
      <c r="G329" s="127">
        <f t="shared" si="21"/>
        <v>341.03</v>
      </c>
      <c r="H329" s="134">
        <v>3</v>
      </c>
      <c r="I329" s="146">
        <v>863.93</v>
      </c>
      <c r="J329" s="146">
        <v>522.9</v>
      </c>
    </row>
    <row r="330" spans="1:10" ht="23.25">
      <c r="A330" s="132">
        <v>22390</v>
      </c>
      <c r="B330" s="134">
        <v>22</v>
      </c>
      <c r="C330" s="180">
        <v>85.1248</v>
      </c>
      <c r="D330" s="180">
        <v>85.1256</v>
      </c>
      <c r="E330" s="127">
        <f t="shared" si="15"/>
        <v>0.0008000000000123464</v>
      </c>
      <c r="F330" s="259">
        <f t="shared" si="20"/>
        <v>2.7006042602448996</v>
      </c>
      <c r="G330" s="127">
        <f t="shared" si="21"/>
        <v>296.2299999999999</v>
      </c>
      <c r="H330" s="134">
        <v>4</v>
      </c>
      <c r="I330" s="146">
        <v>824.42</v>
      </c>
      <c r="J330" s="146">
        <v>528.19</v>
      </c>
    </row>
    <row r="331" spans="1:10" ht="23.25">
      <c r="A331" s="132"/>
      <c r="B331" s="134">
        <v>23</v>
      </c>
      <c r="C331" s="180">
        <v>87.6683</v>
      </c>
      <c r="D331" s="180">
        <v>87.6691</v>
      </c>
      <c r="E331" s="127">
        <f t="shared" si="15"/>
        <v>0.0007999999999981355</v>
      </c>
      <c r="F331" s="259">
        <f t="shared" si="20"/>
        <v>2.656836372083742</v>
      </c>
      <c r="G331" s="127">
        <f t="shared" si="21"/>
        <v>301.11</v>
      </c>
      <c r="H331" s="134">
        <v>5</v>
      </c>
      <c r="I331" s="146">
        <v>788.76</v>
      </c>
      <c r="J331" s="146">
        <v>487.65</v>
      </c>
    </row>
    <row r="332" spans="1:10" ht="23.25">
      <c r="A332" s="132"/>
      <c r="B332" s="134">
        <v>24</v>
      </c>
      <c r="C332" s="180">
        <v>88.052</v>
      </c>
      <c r="D332" s="180">
        <v>88.0529</v>
      </c>
      <c r="E332" s="127">
        <f t="shared" si="15"/>
        <v>0.0008999999999872443</v>
      </c>
      <c r="F332" s="259">
        <f t="shared" si="20"/>
        <v>1.9769791757913284</v>
      </c>
      <c r="G332" s="127">
        <f t="shared" si="21"/>
        <v>455.24</v>
      </c>
      <c r="H332" s="134">
        <v>6</v>
      </c>
      <c r="I332" s="146">
        <v>812.75</v>
      </c>
      <c r="J332" s="146">
        <v>357.51</v>
      </c>
    </row>
    <row r="333" spans="1:10" ht="23.25">
      <c r="A333" s="132">
        <v>22403</v>
      </c>
      <c r="B333" s="134">
        <v>28</v>
      </c>
      <c r="C333" s="180">
        <v>87.1905</v>
      </c>
      <c r="D333" s="180">
        <v>87.2016</v>
      </c>
      <c r="E333" s="127">
        <f t="shared" si="15"/>
        <v>0.011099999999999</v>
      </c>
      <c r="F333" s="259">
        <f t="shared" si="20"/>
        <v>31.210459721633626</v>
      </c>
      <c r="G333" s="127">
        <f t="shared" si="21"/>
        <v>355.65000000000003</v>
      </c>
      <c r="H333" s="134">
        <v>7</v>
      </c>
      <c r="I333" s="146">
        <v>715.94</v>
      </c>
      <c r="J333" s="146">
        <v>360.29</v>
      </c>
    </row>
    <row r="334" spans="1:10" ht="23.25">
      <c r="A334" s="132"/>
      <c r="B334" s="134">
        <v>29</v>
      </c>
      <c r="C334" s="180">
        <v>85.2547</v>
      </c>
      <c r="D334" s="180">
        <v>85.2696</v>
      </c>
      <c r="E334" s="127">
        <f t="shared" si="15"/>
        <v>0.014899999999997249</v>
      </c>
      <c r="F334" s="259">
        <f t="shared" si="20"/>
        <v>42.268304445256156</v>
      </c>
      <c r="G334" s="127">
        <f t="shared" si="21"/>
        <v>352.51000000000005</v>
      </c>
      <c r="H334" s="134">
        <v>8</v>
      </c>
      <c r="I334" s="146">
        <v>706.7</v>
      </c>
      <c r="J334" s="146">
        <v>354.19</v>
      </c>
    </row>
    <row r="335" spans="1:10" ht="23.25">
      <c r="A335" s="132"/>
      <c r="B335" s="134">
        <v>30</v>
      </c>
      <c r="C335" s="180">
        <v>84.99</v>
      </c>
      <c r="D335" s="180">
        <v>85.0014</v>
      </c>
      <c r="E335" s="127">
        <f t="shared" si="15"/>
        <v>0.011400000000008959</v>
      </c>
      <c r="F335" s="259">
        <f t="shared" si="20"/>
        <v>34.32804360266482</v>
      </c>
      <c r="G335" s="127">
        <f t="shared" si="21"/>
        <v>332.09</v>
      </c>
      <c r="H335" s="134">
        <v>9</v>
      </c>
      <c r="I335" s="146">
        <v>675.68</v>
      </c>
      <c r="J335" s="146">
        <v>343.59</v>
      </c>
    </row>
    <row r="336" spans="1:10" ht="23.25">
      <c r="A336" s="132">
        <v>22417</v>
      </c>
      <c r="B336" s="134">
        <v>31</v>
      </c>
      <c r="C336" s="180">
        <v>84.874</v>
      </c>
      <c r="D336" s="180">
        <v>84.8824</v>
      </c>
      <c r="E336" s="127">
        <f t="shared" si="15"/>
        <v>0.008400000000008845</v>
      </c>
      <c r="F336" s="259">
        <f t="shared" si="20"/>
        <v>28.56365614801701</v>
      </c>
      <c r="G336" s="127">
        <f t="shared" si="21"/>
        <v>294.08000000000004</v>
      </c>
      <c r="H336" s="134">
        <v>10</v>
      </c>
      <c r="I336" s="146">
        <v>838.36</v>
      </c>
      <c r="J336" s="146">
        <v>544.28</v>
      </c>
    </row>
    <row r="337" spans="1:10" ht="23.25">
      <c r="A337" s="132"/>
      <c r="B337" s="134">
        <v>32</v>
      </c>
      <c r="C337" s="180">
        <v>85.0441</v>
      </c>
      <c r="D337" s="180">
        <v>85.0441</v>
      </c>
      <c r="E337" s="127">
        <f t="shared" si="15"/>
        <v>0</v>
      </c>
      <c r="F337" s="259">
        <f t="shared" si="20"/>
        <v>0</v>
      </c>
      <c r="G337" s="127">
        <f t="shared" si="21"/>
        <v>307.81</v>
      </c>
      <c r="H337" s="134">
        <v>11</v>
      </c>
      <c r="I337" s="146">
        <v>709.9</v>
      </c>
      <c r="J337" s="146">
        <v>402.09</v>
      </c>
    </row>
    <row r="338" spans="1:10" ht="23.25">
      <c r="A338" s="132"/>
      <c r="B338" s="134">
        <v>33</v>
      </c>
      <c r="C338" s="180">
        <v>85.9887</v>
      </c>
      <c r="D338" s="180">
        <v>85.989</v>
      </c>
      <c r="E338" s="127">
        <f t="shared" si="15"/>
        <v>0.00030000000000995897</v>
      </c>
      <c r="F338" s="259">
        <f t="shared" si="20"/>
        <v>0.959846424603932</v>
      </c>
      <c r="G338" s="127">
        <f t="shared" si="21"/>
        <v>312.55</v>
      </c>
      <c r="H338" s="134">
        <v>12</v>
      </c>
      <c r="I338" s="146">
        <v>821.47</v>
      </c>
      <c r="J338" s="146">
        <v>508.92</v>
      </c>
    </row>
    <row r="339" spans="1:10" ht="23.25">
      <c r="A339" s="132">
        <v>22422</v>
      </c>
      <c r="B339" s="134">
        <v>34</v>
      </c>
      <c r="C339" s="180">
        <v>83.7839</v>
      </c>
      <c r="D339" s="180">
        <v>83.7859</v>
      </c>
      <c r="E339" s="127">
        <f t="shared" si="15"/>
        <v>0.001999999999995339</v>
      </c>
      <c r="F339" s="259">
        <f t="shared" si="20"/>
        <v>6.231306081740213</v>
      </c>
      <c r="G339" s="127">
        <f t="shared" si="21"/>
        <v>320.96000000000004</v>
      </c>
      <c r="H339" s="134">
        <v>13</v>
      </c>
      <c r="I339" s="146">
        <v>863.19</v>
      </c>
      <c r="J339" s="146">
        <v>542.23</v>
      </c>
    </row>
    <row r="340" spans="1:10" ht="23.25">
      <c r="A340" s="132"/>
      <c r="B340" s="134">
        <v>35</v>
      </c>
      <c r="C340" s="180">
        <v>85.0475</v>
      </c>
      <c r="D340" s="180">
        <v>85.0475</v>
      </c>
      <c r="E340" s="127">
        <f t="shared" si="15"/>
        <v>0</v>
      </c>
      <c r="F340" s="259">
        <f t="shared" si="20"/>
        <v>0</v>
      </c>
      <c r="G340" s="127">
        <f t="shared" si="21"/>
        <v>345.53</v>
      </c>
      <c r="H340" s="134">
        <v>14</v>
      </c>
      <c r="I340" s="146">
        <v>715.88</v>
      </c>
      <c r="J340" s="146">
        <v>370.35</v>
      </c>
    </row>
    <row r="341" spans="1:10" ht="23.25">
      <c r="A341" s="132"/>
      <c r="B341" s="134">
        <v>36</v>
      </c>
      <c r="C341" s="180">
        <v>84.5912</v>
      </c>
      <c r="D341" s="180">
        <v>84.5948</v>
      </c>
      <c r="E341" s="127">
        <f t="shared" si="15"/>
        <v>0.0036000000000058208</v>
      </c>
      <c r="F341" s="259">
        <f t="shared" si="20"/>
        <v>10.651833002946477</v>
      </c>
      <c r="G341" s="127">
        <f t="shared" si="21"/>
        <v>337.97</v>
      </c>
      <c r="H341" s="134">
        <v>15</v>
      </c>
      <c r="I341" s="146">
        <v>696.25</v>
      </c>
      <c r="J341" s="146">
        <v>358.28</v>
      </c>
    </row>
    <row r="342" spans="1:10" ht="23.25">
      <c r="A342" s="132">
        <v>22474</v>
      </c>
      <c r="B342" s="134">
        <v>1</v>
      </c>
      <c r="C342" s="180">
        <v>85.4158</v>
      </c>
      <c r="D342" s="180">
        <v>85.4236</v>
      </c>
      <c r="E342" s="127">
        <f t="shared" si="15"/>
        <v>0.007799999999988927</v>
      </c>
      <c r="F342" s="259">
        <f t="shared" si="20"/>
        <v>26.05558524849321</v>
      </c>
      <c r="G342" s="127">
        <f t="shared" si="21"/>
        <v>299.36</v>
      </c>
      <c r="H342" s="134">
        <v>16</v>
      </c>
      <c r="I342" s="146">
        <v>850.73</v>
      </c>
      <c r="J342" s="146">
        <v>551.37</v>
      </c>
    </row>
    <row r="343" spans="1:10" ht="23.25">
      <c r="A343" s="132"/>
      <c r="B343" s="134">
        <v>2</v>
      </c>
      <c r="C343" s="180">
        <v>87.493</v>
      </c>
      <c r="D343" s="180">
        <v>87.5036</v>
      </c>
      <c r="E343" s="127">
        <f t="shared" si="15"/>
        <v>0.010600000000010823</v>
      </c>
      <c r="F343" s="259">
        <f t="shared" si="20"/>
        <v>29.65200850400253</v>
      </c>
      <c r="G343" s="127">
        <f t="shared" si="21"/>
        <v>357.47999999999996</v>
      </c>
      <c r="H343" s="134">
        <v>17</v>
      </c>
      <c r="I343" s="146">
        <v>647.52</v>
      </c>
      <c r="J343" s="146">
        <v>290.04</v>
      </c>
    </row>
    <row r="344" spans="1:10" ht="23.25">
      <c r="A344" s="132"/>
      <c r="B344" s="134">
        <v>3</v>
      </c>
      <c r="C344" s="180">
        <v>85.8733</v>
      </c>
      <c r="D344" s="180">
        <v>85.8775</v>
      </c>
      <c r="E344" s="127">
        <f t="shared" si="15"/>
        <v>0.004199999999997317</v>
      </c>
      <c r="F344" s="259">
        <f t="shared" si="20"/>
        <v>13.487475915212963</v>
      </c>
      <c r="G344" s="127">
        <f t="shared" si="21"/>
        <v>311.40000000000003</v>
      </c>
      <c r="H344" s="134">
        <v>18</v>
      </c>
      <c r="I344" s="146">
        <v>679.07</v>
      </c>
      <c r="J344" s="146">
        <v>367.67</v>
      </c>
    </row>
    <row r="345" spans="1:10" ht="23.25">
      <c r="A345" s="132">
        <v>22479</v>
      </c>
      <c r="B345" s="134">
        <v>4</v>
      </c>
      <c r="C345" s="180">
        <v>85.0197</v>
      </c>
      <c r="D345" s="180">
        <v>85.025</v>
      </c>
      <c r="E345" s="127">
        <f t="shared" si="15"/>
        <v>0.0053000000000054115</v>
      </c>
      <c r="F345" s="259">
        <f t="shared" si="20"/>
        <v>13.842095641059865</v>
      </c>
      <c r="G345" s="127">
        <f t="shared" si="21"/>
        <v>382.89</v>
      </c>
      <c r="H345" s="134">
        <v>19</v>
      </c>
      <c r="I345" s="146">
        <v>690.87</v>
      </c>
      <c r="J345" s="146">
        <v>307.98</v>
      </c>
    </row>
    <row r="346" spans="1:10" ht="23.25">
      <c r="A346" s="132"/>
      <c r="B346" s="134">
        <v>5</v>
      </c>
      <c r="C346" s="180">
        <v>85.0448</v>
      </c>
      <c r="D346" s="180">
        <v>85.0526</v>
      </c>
      <c r="E346" s="127">
        <f t="shared" si="15"/>
        <v>0.007800000000003138</v>
      </c>
      <c r="F346" s="259">
        <f t="shared" si="20"/>
        <v>24.459078080912946</v>
      </c>
      <c r="G346" s="127">
        <f t="shared" si="21"/>
        <v>318.9</v>
      </c>
      <c r="H346" s="134">
        <v>20</v>
      </c>
      <c r="I346" s="146">
        <v>663.55</v>
      </c>
      <c r="J346" s="146">
        <v>344.65</v>
      </c>
    </row>
    <row r="347" spans="1:10" ht="23.25">
      <c r="A347" s="132"/>
      <c r="B347" s="134">
        <v>6</v>
      </c>
      <c r="C347" s="180">
        <v>87.4024</v>
      </c>
      <c r="D347" s="180">
        <v>87.4096</v>
      </c>
      <c r="E347" s="127">
        <f t="shared" si="15"/>
        <v>0.007199999999997431</v>
      </c>
      <c r="F347" s="259">
        <f t="shared" si="20"/>
        <v>24.14001206999741</v>
      </c>
      <c r="G347" s="127">
        <f t="shared" si="21"/>
        <v>298.2600000000001</v>
      </c>
      <c r="H347" s="134">
        <v>21</v>
      </c>
      <c r="I347" s="146">
        <v>840.32</v>
      </c>
      <c r="J347" s="146">
        <v>542.06</v>
      </c>
    </row>
    <row r="348" spans="1:10" ht="23.25">
      <c r="A348" s="132">
        <v>22484</v>
      </c>
      <c r="B348" s="134">
        <v>7</v>
      </c>
      <c r="C348" s="180">
        <v>86.4632</v>
      </c>
      <c r="D348" s="180">
        <v>86.4744</v>
      </c>
      <c r="E348" s="127">
        <f t="shared" si="15"/>
        <v>0.01120000000000232</v>
      </c>
      <c r="F348" s="259">
        <f t="shared" si="20"/>
        <v>39.43245431821398</v>
      </c>
      <c r="G348" s="127">
        <f t="shared" si="21"/>
        <v>284.0300000000001</v>
      </c>
      <c r="H348" s="134">
        <v>22</v>
      </c>
      <c r="I348" s="146">
        <v>803.96</v>
      </c>
      <c r="J348" s="146">
        <v>519.93</v>
      </c>
    </row>
    <row r="349" spans="1:10" ht="23.25">
      <c r="A349" s="132"/>
      <c r="B349" s="134">
        <v>8</v>
      </c>
      <c r="C349" s="180">
        <v>84.82</v>
      </c>
      <c r="D349" s="180">
        <v>84.8342</v>
      </c>
      <c r="E349" s="127">
        <f t="shared" si="15"/>
        <v>0.014200000000002433</v>
      </c>
      <c r="F349" s="259">
        <f t="shared" si="20"/>
        <v>48.16008139732892</v>
      </c>
      <c r="G349" s="127">
        <f t="shared" si="21"/>
        <v>294.85</v>
      </c>
      <c r="H349" s="134">
        <v>23</v>
      </c>
      <c r="I349" s="146">
        <v>786.21</v>
      </c>
      <c r="J349" s="146">
        <v>491.36</v>
      </c>
    </row>
    <row r="350" spans="1:10" ht="23.25">
      <c r="A350" s="132"/>
      <c r="B350" s="134">
        <v>9</v>
      </c>
      <c r="C350" s="180">
        <v>87.6731</v>
      </c>
      <c r="D350" s="180">
        <v>87.693</v>
      </c>
      <c r="E350" s="127">
        <f t="shared" si="15"/>
        <v>0.0198999999999927</v>
      </c>
      <c r="F350" s="259">
        <f t="shared" si="20"/>
        <v>56.7711750777186</v>
      </c>
      <c r="G350" s="127">
        <f t="shared" si="21"/>
        <v>350.53000000000003</v>
      </c>
      <c r="H350" s="134">
        <v>24</v>
      </c>
      <c r="I350" s="146">
        <v>661.69</v>
      </c>
      <c r="J350" s="146">
        <v>311.16</v>
      </c>
    </row>
    <row r="351" spans="1:10" ht="23.25">
      <c r="A351" s="132">
        <v>22511</v>
      </c>
      <c r="B351" s="134">
        <v>22</v>
      </c>
      <c r="C351" s="180">
        <v>85.1837</v>
      </c>
      <c r="D351" s="180">
        <v>85.1852</v>
      </c>
      <c r="E351" s="127">
        <f t="shared" si="15"/>
        <v>0.0014999999999929514</v>
      </c>
      <c r="F351" s="259">
        <f t="shared" si="20"/>
        <v>5.100826333842118</v>
      </c>
      <c r="G351" s="127">
        <f t="shared" si="21"/>
        <v>294.06999999999994</v>
      </c>
      <c r="H351" s="134">
        <v>25</v>
      </c>
      <c r="I351" s="146">
        <v>841.4</v>
      </c>
      <c r="J351" s="146">
        <v>547.33</v>
      </c>
    </row>
    <row r="352" spans="1:10" ht="23.25">
      <c r="A352" s="132"/>
      <c r="B352" s="134">
        <v>23</v>
      </c>
      <c r="C352" s="180">
        <v>87.7174</v>
      </c>
      <c r="D352" s="180">
        <v>87.7246</v>
      </c>
      <c r="E352" s="127">
        <f t="shared" si="15"/>
        <v>0.007199999999997431</v>
      </c>
      <c r="F352" s="259">
        <f t="shared" si="20"/>
        <v>24.990455034526512</v>
      </c>
      <c r="G352" s="127">
        <f t="shared" si="21"/>
        <v>288.1099999999999</v>
      </c>
      <c r="H352" s="134">
        <v>26</v>
      </c>
      <c r="I352" s="146">
        <v>814.55</v>
      </c>
      <c r="J352" s="146">
        <v>526.44</v>
      </c>
    </row>
    <row r="353" spans="1:10" ht="23.25">
      <c r="A353" s="132"/>
      <c r="B353" s="134">
        <v>24</v>
      </c>
      <c r="C353" s="180">
        <v>88.1069</v>
      </c>
      <c r="D353" s="180">
        <v>88.1154</v>
      </c>
      <c r="E353" s="127">
        <f t="shared" si="15"/>
        <v>0.008499999999997954</v>
      </c>
      <c r="F353" s="259">
        <f t="shared" si="20"/>
        <v>27.388432415008708</v>
      </c>
      <c r="G353" s="127">
        <f t="shared" si="21"/>
        <v>310.35</v>
      </c>
      <c r="H353" s="134">
        <v>27</v>
      </c>
      <c r="I353" s="146">
        <v>793.37</v>
      </c>
      <c r="J353" s="146">
        <v>483.02</v>
      </c>
    </row>
    <row r="354" spans="1:10" ht="23.25">
      <c r="A354" s="132">
        <v>22514</v>
      </c>
      <c r="B354" s="134">
        <v>25</v>
      </c>
      <c r="C354" s="180">
        <v>87.118</v>
      </c>
      <c r="D354" s="180">
        <v>87.143</v>
      </c>
      <c r="E354" s="127">
        <f t="shared" si="15"/>
        <v>0.025000000000005684</v>
      </c>
      <c r="F354" s="259">
        <f t="shared" si="20"/>
        <v>66.04670823207672</v>
      </c>
      <c r="G354" s="127">
        <f t="shared" si="21"/>
        <v>378.52</v>
      </c>
      <c r="H354" s="134">
        <v>28</v>
      </c>
      <c r="I354" s="146">
        <v>621.98</v>
      </c>
      <c r="J354" s="146">
        <v>243.46</v>
      </c>
    </row>
    <row r="355" spans="1:10" ht="23.25">
      <c r="A355" s="132"/>
      <c r="B355" s="134">
        <v>26</v>
      </c>
      <c r="C355" s="180">
        <v>85.8632</v>
      </c>
      <c r="D355" s="180">
        <v>85.8809</v>
      </c>
      <c r="E355" s="127">
        <f t="shared" si="15"/>
        <v>0.017699999999990723</v>
      </c>
      <c r="F355" s="259">
        <f t="shared" si="20"/>
        <v>59.87416277650606</v>
      </c>
      <c r="G355" s="127">
        <f t="shared" si="21"/>
        <v>295.62</v>
      </c>
      <c r="H355" s="134">
        <v>29</v>
      </c>
      <c r="I355" s="146">
        <v>793.77</v>
      </c>
      <c r="J355" s="146">
        <v>498.15</v>
      </c>
    </row>
    <row r="356" spans="1:10" ht="23.25">
      <c r="A356" s="132"/>
      <c r="B356" s="134">
        <v>27</v>
      </c>
      <c r="C356" s="180">
        <v>86.3351</v>
      </c>
      <c r="D356" s="180">
        <v>86.3499</v>
      </c>
      <c r="E356" s="127">
        <f t="shared" si="15"/>
        <v>0.01480000000000814</v>
      </c>
      <c r="F356" s="259">
        <f t="shared" si="20"/>
        <v>49.641108204226676</v>
      </c>
      <c r="G356" s="127">
        <f t="shared" si="21"/>
        <v>298.14</v>
      </c>
      <c r="H356" s="134">
        <v>30</v>
      </c>
      <c r="I356" s="146">
        <v>841.36</v>
      </c>
      <c r="J356" s="146">
        <v>543.22</v>
      </c>
    </row>
    <row r="357" spans="1:10" ht="23.25">
      <c r="A357" s="132">
        <v>22516</v>
      </c>
      <c r="B357" s="134">
        <v>28</v>
      </c>
      <c r="C357" s="180">
        <v>87.1432</v>
      </c>
      <c r="D357" s="180">
        <v>87.2741</v>
      </c>
      <c r="E357" s="127">
        <f t="shared" si="15"/>
        <v>0.13090000000001112</v>
      </c>
      <c r="F357" s="259">
        <f t="shared" si="20"/>
        <v>388.93510815311123</v>
      </c>
      <c r="G357" s="127">
        <f t="shared" si="21"/>
        <v>336.56</v>
      </c>
      <c r="H357" s="134">
        <v>31</v>
      </c>
      <c r="I357" s="146">
        <v>704.89</v>
      </c>
      <c r="J357" s="146">
        <v>368.33</v>
      </c>
    </row>
    <row r="358" spans="1:10" ht="23.25">
      <c r="A358" s="132"/>
      <c r="B358" s="134">
        <v>29</v>
      </c>
      <c r="C358" s="180">
        <v>85.2762</v>
      </c>
      <c r="D358" s="180">
        <v>85.2997</v>
      </c>
      <c r="E358" s="127">
        <f t="shared" si="15"/>
        <v>0.023499999999998522</v>
      </c>
      <c r="F358" s="259">
        <f t="shared" si="20"/>
        <v>73.14492031872051</v>
      </c>
      <c r="G358" s="127">
        <f t="shared" si="21"/>
        <v>321.28</v>
      </c>
      <c r="H358" s="134">
        <v>32</v>
      </c>
      <c r="I358" s="146">
        <v>719.01</v>
      </c>
      <c r="J358" s="146">
        <v>397.73</v>
      </c>
    </row>
    <row r="359" spans="1:10" ht="23.25">
      <c r="A359" s="132"/>
      <c r="B359" s="134">
        <v>30</v>
      </c>
      <c r="C359" s="180">
        <v>85.0038</v>
      </c>
      <c r="D359" s="180">
        <v>85.0221</v>
      </c>
      <c r="E359" s="127">
        <f t="shared" si="15"/>
        <v>0.01829999999999643</v>
      </c>
      <c r="F359" s="259">
        <f t="shared" si="20"/>
        <v>64.9281532730049</v>
      </c>
      <c r="G359" s="127">
        <f t="shared" si="21"/>
        <v>281.85</v>
      </c>
      <c r="H359" s="134">
        <v>33</v>
      </c>
      <c r="I359" s="146">
        <v>814.97</v>
      </c>
      <c r="J359" s="146">
        <v>533.12</v>
      </c>
    </row>
    <row r="360" spans="1:10" ht="23.25">
      <c r="A360" s="132">
        <v>22527</v>
      </c>
      <c r="B360" s="134">
        <v>10</v>
      </c>
      <c r="C360" s="180">
        <v>85.0878</v>
      </c>
      <c r="D360" s="180">
        <v>85.1003</v>
      </c>
      <c r="E360" s="127">
        <f t="shared" si="15"/>
        <v>0.012500000000002842</v>
      </c>
      <c r="F360" s="259">
        <f t="shared" si="20"/>
        <v>46.572280178848146</v>
      </c>
      <c r="G360" s="127">
        <f t="shared" si="21"/>
        <v>268.4</v>
      </c>
      <c r="H360" s="134">
        <v>34</v>
      </c>
      <c r="I360" s="146">
        <v>846.77</v>
      </c>
      <c r="J360" s="146">
        <v>578.37</v>
      </c>
    </row>
    <row r="361" spans="1:10" ht="23.25">
      <c r="A361" s="132"/>
      <c r="B361" s="134">
        <v>11</v>
      </c>
      <c r="C361" s="180">
        <v>86.1176</v>
      </c>
      <c r="D361" s="180">
        <v>86.1304</v>
      </c>
      <c r="E361" s="127">
        <f t="shared" si="15"/>
        <v>0.01279999999999859</v>
      </c>
      <c r="F361" s="259">
        <f t="shared" si="20"/>
        <v>46.11283233661861</v>
      </c>
      <c r="G361" s="127">
        <f t="shared" si="21"/>
        <v>277.5799999999999</v>
      </c>
      <c r="H361" s="134">
        <v>35</v>
      </c>
      <c r="I361" s="146">
        <v>824.31</v>
      </c>
      <c r="J361" s="146">
        <v>546.73</v>
      </c>
    </row>
    <row r="362" spans="1:10" ht="23.25">
      <c r="A362" s="132"/>
      <c r="B362" s="134">
        <v>12</v>
      </c>
      <c r="C362" s="180">
        <v>84.8545</v>
      </c>
      <c r="D362" s="180">
        <v>84.8683</v>
      </c>
      <c r="E362" s="127">
        <f t="shared" si="15"/>
        <v>0.013800000000003365</v>
      </c>
      <c r="F362" s="259">
        <f t="shared" si="20"/>
        <v>43.235791716283494</v>
      </c>
      <c r="G362" s="127">
        <f t="shared" si="21"/>
        <v>319.18</v>
      </c>
      <c r="H362" s="134">
        <v>36</v>
      </c>
      <c r="I362" s="146">
        <v>798.24</v>
      </c>
      <c r="J362" s="146">
        <v>479.06</v>
      </c>
    </row>
    <row r="363" spans="1:10" ht="23.25">
      <c r="A363" s="132">
        <v>22542</v>
      </c>
      <c r="B363" s="134">
        <v>13</v>
      </c>
      <c r="C363" s="180">
        <v>86.7465</v>
      </c>
      <c r="D363" s="180">
        <v>86.754</v>
      </c>
      <c r="E363" s="127">
        <f t="shared" si="15"/>
        <v>0.00750000000000739</v>
      </c>
      <c r="F363" s="259">
        <f t="shared" si="20"/>
        <v>27.054325084796872</v>
      </c>
      <c r="G363" s="127">
        <f t="shared" si="21"/>
        <v>277.22</v>
      </c>
      <c r="H363" s="134">
        <v>37</v>
      </c>
      <c r="I363" s="146">
        <v>834.34</v>
      </c>
      <c r="J363" s="146">
        <v>557.12</v>
      </c>
    </row>
    <row r="364" spans="1:10" ht="23.25">
      <c r="A364" s="132"/>
      <c r="B364" s="134">
        <v>14</v>
      </c>
      <c r="C364" s="180">
        <v>86.0342</v>
      </c>
      <c r="D364" s="180">
        <v>86.043</v>
      </c>
      <c r="E364" s="127">
        <f t="shared" si="15"/>
        <v>0.008800000000007913</v>
      </c>
      <c r="F364" s="259">
        <f t="shared" si="20"/>
        <v>29.84568424625373</v>
      </c>
      <c r="G364" s="127">
        <f t="shared" si="21"/>
        <v>294.85</v>
      </c>
      <c r="H364" s="134">
        <v>38</v>
      </c>
      <c r="I364" s="146">
        <v>839.87</v>
      </c>
      <c r="J364" s="146">
        <v>545.02</v>
      </c>
    </row>
    <row r="365" spans="1:10" ht="23.25">
      <c r="A365" s="132"/>
      <c r="B365" s="134">
        <v>15</v>
      </c>
      <c r="C365" s="180">
        <v>87.0963</v>
      </c>
      <c r="D365" s="180">
        <v>87.1073</v>
      </c>
      <c r="E365" s="127">
        <f t="shared" si="15"/>
        <v>0.01099999999999568</v>
      </c>
      <c r="F365" s="259">
        <f t="shared" si="20"/>
        <v>39.66250811277017</v>
      </c>
      <c r="G365" s="127">
        <f t="shared" si="21"/>
        <v>277.34000000000003</v>
      </c>
      <c r="H365" s="134">
        <v>39</v>
      </c>
      <c r="I365" s="146">
        <v>845.19</v>
      </c>
      <c r="J365" s="146">
        <v>567.85</v>
      </c>
    </row>
    <row r="366" spans="1:10" ht="23.25">
      <c r="A366" s="132">
        <v>22548</v>
      </c>
      <c r="B366" s="134">
        <v>16</v>
      </c>
      <c r="C366" s="180">
        <v>86.1497</v>
      </c>
      <c r="D366" s="180">
        <v>86.163</v>
      </c>
      <c r="E366" s="127">
        <f t="shared" si="15"/>
        <v>0.013300000000000978</v>
      </c>
      <c r="F366" s="259">
        <f t="shared" si="20"/>
        <v>43.78456676323736</v>
      </c>
      <c r="G366" s="127">
        <f t="shared" si="21"/>
        <v>303.76</v>
      </c>
      <c r="H366" s="134">
        <v>40</v>
      </c>
      <c r="I366" s="146">
        <v>850.21</v>
      </c>
      <c r="J366" s="146">
        <v>546.45</v>
      </c>
    </row>
    <row r="367" spans="1:10" ht="23.25">
      <c r="A367" s="132"/>
      <c r="B367" s="134">
        <v>17</v>
      </c>
      <c r="C367" s="180">
        <v>87.2437</v>
      </c>
      <c r="D367" s="180">
        <v>87.2525</v>
      </c>
      <c r="E367" s="127">
        <f t="shared" si="15"/>
        <v>0.008799999999993702</v>
      </c>
      <c r="F367" s="259">
        <f t="shared" si="20"/>
        <v>32.068802157332826</v>
      </c>
      <c r="G367" s="127">
        <f t="shared" si="21"/>
        <v>274.4100000000001</v>
      </c>
      <c r="H367" s="134">
        <v>41</v>
      </c>
      <c r="I367" s="146">
        <v>814.95</v>
      </c>
      <c r="J367" s="146">
        <v>540.54</v>
      </c>
    </row>
    <row r="368" spans="1:10" ht="23.25">
      <c r="A368" s="132"/>
      <c r="B368" s="134">
        <v>18</v>
      </c>
      <c r="C368" s="180">
        <v>85.2218</v>
      </c>
      <c r="D368" s="180">
        <v>85.2324</v>
      </c>
      <c r="E368" s="127">
        <f t="shared" si="15"/>
        <v>0.010599999999996612</v>
      </c>
      <c r="F368" s="259">
        <f t="shared" si="20"/>
        <v>33.317617476022676</v>
      </c>
      <c r="G368" s="127">
        <f t="shared" si="21"/>
        <v>318.15</v>
      </c>
      <c r="H368" s="134">
        <v>42</v>
      </c>
      <c r="I368" s="146">
        <v>809.43</v>
      </c>
      <c r="J368" s="146">
        <v>491.28</v>
      </c>
    </row>
    <row r="369" spans="1:10" ht="23.25">
      <c r="A369" s="132">
        <v>22557</v>
      </c>
      <c r="B369" s="134">
        <v>10</v>
      </c>
      <c r="C369" s="180">
        <v>85.1112</v>
      </c>
      <c r="D369" s="180">
        <v>85.165</v>
      </c>
      <c r="E369" s="127">
        <f t="shared" si="15"/>
        <v>0.05380000000000962</v>
      </c>
      <c r="F369" s="259">
        <f t="shared" si="20"/>
        <v>185.01960244861965</v>
      </c>
      <c r="G369" s="127">
        <f t="shared" si="21"/>
        <v>290.78</v>
      </c>
      <c r="H369" s="134">
        <v>43</v>
      </c>
      <c r="I369" s="146">
        <v>842.24</v>
      </c>
      <c r="J369" s="146">
        <v>551.46</v>
      </c>
    </row>
    <row r="370" spans="1:10" ht="23.25">
      <c r="A370" s="132"/>
      <c r="B370" s="134">
        <v>11</v>
      </c>
      <c r="C370" s="180">
        <v>86.112</v>
      </c>
      <c r="D370" s="180">
        <v>86.1793</v>
      </c>
      <c r="E370" s="127">
        <f t="shared" si="15"/>
        <v>0.06730000000000302</v>
      </c>
      <c r="F370" s="259">
        <f t="shared" si="20"/>
        <v>215.20161161386187</v>
      </c>
      <c r="G370" s="127">
        <f t="shared" si="21"/>
        <v>312.73</v>
      </c>
      <c r="H370" s="134">
        <v>44</v>
      </c>
      <c r="I370" s="146">
        <v>820.24</v>
      </c>
      <c r="J370" s="146">
        <v>507.51</v>
      </c>
    </row>
    <row r="371" spans="1:10" ht="23.25">
      <c r="A371" s="132"/>
      <c r="B371" s="134">
        <v>12</v>
      </c>
      <c r="C371" s="180">
        <v>84.8493</v>
      </c>
      <c r="D371" s="180">
        <v>84.904</v>
      </c>
      <c r="E371" s="127">
        <f t="shared" si="15"/>
        <v>0.05469999999999686</v>
      </c>
      <c r="F371" s="259">
        <f t="shared" si="20"/>
        <v>189.50285813267584</v>
      </c>
      <c r="G371" s="127">
        <f t="shared" si="21"/>
        <v>288.6499999999999</v>
      </c>
      <c r="H371" s="134">
        <v>45</v>
      </c>
      <c r="I371" s="146">
        <v>791.81</v>
      </c>
      <c r="J371" s="146">
        <v>503.16</v>
      </c>
    </row>
    <row r="372" spans="1:10" ht="23.25">
      <c r="A372" s="132">
        <v>22565</v>
      </c>
      <c r="B372" s="134">
        <v>13</v>
      </c>
      <c r="C372" s="180">
        <v>86.7208</v>
      </c>
      <c r="D372" s="180">
        <v>86.7373</v>
      </c>
      <c r="E372" s="127">
        <f t="shared" si="15"/>
        <v>0.01650000000000773</v>
      </c>
      <c r="F372" s="259">
        <f t="shared" si="20"/>
        <v>56.20082427878241</v>
      </c>
      <c r="G372" s="127">
        <f t="shared" si="21"/>
        <v>293.59000000000003</v>
      </c>
      <c r="H372" s="134">
        <v>46</v>
      </c>
      <c r="I372" s="146">
        <v>812.65</v>
      </c>
      <c r="J372" s="146">
        <v>519.06</v>
      </c>
    </row>
    <row r="373" spans="1:10" ht="23.25">
      <c r="A373" s="132"/>
      <c r="B373" s="134">
        <v>14</v>
      </c>
      <c r="C373" s="180">
        <v>85.9345</v>
      </c>
      <c r="D373" s="180">
        <v>85.9471</v>
      </c>
      <c r="E373" s="127">
        <f t="shared" si="15"/>
        <v>0.012600000000006162</v>
      </c>
      <c r="F373" s="259">
        <f t="shared" si="20"/>
        <v>38.83973983541248</v>
      </c>
      <c r="G373" s="127">
        <f t="shared" si="21"/>
        <v>324.41</v>
      </c>
      <c r="H373" s="134">
        <v>47</v>
      </c>
      <c r="I373" s="146">
        <v>722.11</v>
      </c>
      <c r="J373" s="146">
        <v>397.7</v>
      </c>
    </row>
    <row r="374" spans="1:10" ht="23.25">
      <c r="A374" s="132"/>
      <c r="B374" s="134">
        <v>15</v>
      </c>
      <c r="C374" s="180">
        <v>86.9873</v>
      </c>
      <c r="D374" s="180">
        <v>87.0071</v>
      </c>
      <c r="E374" s="127">
        <f t="shared" si="15"/>
        <v>0.01979999999998938</v>
      </c>
      <c r="F374" s="259">
        <f t="shared" si="20"/>
        <v>58.60589018792181</v>
      </c>
      <c r="G374" s="127">
        <f t="shared" si="21"/>
        <v>337.84999999999997</v>
      </c>
      <c r="H374" s="134">
        <v>48</v>
      </c>
      <c r="I374" s="146">
        <v>699.06</v>
      </c>
      <c r="J374" s="146">
        <v>361.21</v>
      </c>
    </row>
    <row r="375" spans="1:10" ht="23.25">
      <c r="A375" s="132">
        <v>22570</v>
      </c>
      <c r="B375" s="134">
        <v>16</v>
      </c>
      <c r="C375" s="180">
        <v>86.1513</v>
      </c>
      <c r="D375" s="180">
        <v>86.1623</v>
      </c>
      <c r="E375" s="127">
        <f t="shared" si="15"/>
        <v>0.01099999999999568</v>
      </c>
      <c r="F375" s="259">
        <f t="shared" si="20"/>
        <v>33.23363243601221</v>
      </c>
      <c r="G375" s="127">
        <f t="shared" si="21"/>
        <v>330.99</v>
      </c>
      <c r="H375" s="134">
        <v>49</v>
      </c>
      <c r="I375" s="146">
        <v>638.98</v>
      </c>
      <c r="J375" s="146">
        <v>307.99</v>
      </c>
    </row>
    <row r="376" spans="1:10" ht="23.25">
      <c r="A376" s="132"/>
      <c r="B376" s="134">
        <v>17</v>
      </c>
      <c r="C376" s="180">
        <v>87.2356</v>
      </c>
      <c r="D376" s="180">
        <v>87.2438</v>
      </c>
      <c r="E376" s="127">
        <f t="shared" si="15"/>
        <v>0.008199999999987995</v>
      </c>
      <c r="F376" s="259">
        <f t="shared" si="20"/>
        <v>27.228051534028403</v>
      </c>
      <c r="G376" s="127">
        <f t="shared" si="21"/>
        <v>301.16</v>
      </c>
      <c r="H376" s="134">
        <v>50</v>
      </c>
      <c r="I376" s="146">
        <v>673.33</v>
      </c>
      <c r="J376" s="146">
        <v>372.17</v>
      </c>
    </row>
    <row r="377" spans="1:10" ht="23.25">
      <c r="A377" s="132"/>
      <c r="B377" s="134">
        <v>18</v>
      </c>
      <c r="C377" s="180">
        <v>85.1451</v>
      </c>
      <c r="D377" s="180">
        <v>85.1535</v>
      </c>
      <c r="E377" s="127">
        <f t="shared" si="15"/>
        <v>0.008399999999994634</v>
      </c>
      <c r="F377" s="259">
        <f t="shared" si="20"/>
        <v>27.33574148197024</v>
      </c>
      <c r="G377" s="127">
        <f t="shared" si="21"/>
        <v>307.28999999999996</v>
      </c>
      <c r="H377" s="134">
        <v>51</v>
      </c>
      <c r="I377" s="146">
        <v>848.43</v>
      </c>
      <c r="J377" s="146">
        <v>541.14</v>
      </c>
    </row>
    <row r="378" spans="1:10" ht="23.25">
      <c r="A378" s="132">
        <v>22591</v>
      </c>
      <c r="B378" s="134">
        <v>10</v>
      </c>
      <c r="C378" s="180">
        <v>85.0977</v>
      </c>
      <c r="D378" s="180">
        <v>85.1045</v>
      </c>
      <c r="E378" s="127">
        <f t="shared" si="15"/>
        <v>0.006799999999998363</v>
      </c>
      <c r="F378" s="259">
        <f t="shared" si="20"/>
        <v>22.601874626066486</v>
      </c>
      <c r="G378" s="127">
        <f t="shared" si="21"/>
        <v>300.86</v>
      </c>
      <c r="H378" s="134">
        <v>52</v>
      </c>
      <c r="I378" s="146">
        <v>836.09</v>
      </c>
      <c r="J378" s="146">
        <v>535.23</v>
      </c>
    </row>
    <row r="379" spans="1:10" ht="23.25">
      <c r="A379" s="132"/>
      <c r="B379" s="134">
        <v>11</v>
      </c>
      <c r="C379" s="180">
        <v>86.0892</v>
      </c>
      <c r="D379" s="180">
        <v>86.0929</v>
      </c>
      <c r="E379" s="127">
        <f t="shared" si="15"/>
        <v>0.0036999999999949296</v>
      </c>
      <c r="F379" s="259">
        <f t="shared" si="20"/>
        <v>10.887796839581346</v>
      </c>
      <c r="G379" s="127">
        <f t="shared" si="21"/>
        <v>339.83000000000004</v>
      </c>
      <c r="H379" s="134">
        <v>53</v>
      </c>
      <c r="I379" s="146">
        <v>684.47</v>
      </c>
      <c r="J379" s="146">
        <v>344.64</v>
      </c>
    </row>
    <row r="380" spans="1:10" ht="23.25">
      <c r="A380" s="132"/>
      <c r="B380" s="134">
        <v>12</v>
      </c>
      <c r="C380" s="180">
        <v>84.8492</v>
      </c>
      <c r="D380" s="180">
        <v>84.8559</v>
      </c>
      <c r="E380" s="127">
        <f t="shared" si="15"/>
        <v>0.006700000000009254</v>
      </c>
      <c r="F380" s="259">
        <f t="shared" si="20"/>
        <v>20.58245269110732</v>
      </c>
      <c r="G380" s="127">
        <f t="shared" si="21"/>
        <v>325.52</v>
      </c>
      <c r="H380" s="134">
        <v>54</v>
      </c>
      <c r="I380" s="146">
        <v>820.3</v>
      </c>
      <c r="J380" s="146">
        <v>494.78</v>
      </c>
    </row>
    <row r="381" spans="1:10" ht="23.25">
      <c r="A381" s="132">
        <v>22598</v>
      </c>
      <c r="B381" s="134">
        <v>13</v>
      </c>
      <c r="C381" s="180">
        <v>86.7345</v>
      </c>
      <c r="D381" s="180">
        <v>86.7381</v>
      </c>
      <c r="E381" s="127">
        <f t="shared" si="15"/>
        <v>0.0036000000000058208</v>
      </c>
      <c r="F381" s="259">
        <f t="shared" si="20"/>
        <v>10.525392509446014</v>
      </c>
      <c r="G381" s="127">
        <f t="shared" si="21"/>
        <v>342.03000000000003</v>
      </c>
      <c r="H381" s="134">
        <v>55</v>
      </c>
      <c r="I381" s="146">
        <v>690.85</v>
      </c>
      <c r="J381" s="146">
        <v>348.82</v>
      </c>
    </row>
    <row r="382" spans="1:10" ht="23.25">
      <c r="A382" s="132"/>
      <c r="B382" s="134">
        <v>14</v>
      </c>
      <c r="C382" s="180">
        <v>85.9517</v>
      </c>
      <c r="D382" s="180">
        <v>85.9631</v>
      </c>
      <c r="E382" s="127">
        <f t="shared" si="15"/>
        <v>0.011399999999994748</v>
      </c>
      <c r="F382" s="259">
        <f t="shared" si="20"/>
        <v>31.595576619258736</v>
      </c>
      <c r="G382" s="127">
        <f t="shared" si="21"/>
        <v>360.81000000000006</v>
      </c>
      <c r="H382" s="134">
        <v>56</v>
      </c>
      <c r="I382" s="146">
        <v>663.34</v>
      </c>
      <c r="J382" s="146">
        <v>302.53</v>
      </c>
    </row>
    <row r="383" spans="1:10" ht="23.25">
      <c r="A383" s="132"/>
      <c r="B383" s="134">
        <v>15</v>
      </c>
      <c r="C383" s="180">
        <v>87.0193</v>
      </c>
      <c r="D383" s="180">
        <v>87.025</v>
      </c>
      <c r="E383" s="127">
        <f t="shared" si="15"/>
        <v>0.005700000000004479</v>
      </c>
      <c r="F383" s="259">
        <f t="shared" si="20"/>
        <v>19.42674073823141</v>
      </c>
      <c r="G383" s="127">
        <f t="shared" si="21"/>
        <v>293.4100000000001</v>
      </c>
      <c r="H383" s="134">
        <v>57</v>
      </c>
      <c r="I383" s="146">
        <v>819.83</v>
      </c>
      <c r="J383" s="146">
        <v>526.42</v>
      </c>
    </row>
    <row r="384" spans="1:10" ht="23.25">
      <c r="A384" s="132">
        <v>22604</v>
      </c>
      <c r="B384" s="134">
        <v>16</v>
      </c>
      <c r="C384" s="180">
        <v>86.1415</v>
      </c>
      <c r="D384" s="180">
        <v>86.1497</v>
      </c>
      <c r="E384" s="127">
        <f t="shared" si="15"/>
        <v>0.008200000000002206</v>
      </c>
      <c r="F384" s="259">
        <f t="shared" si="20"/>
        <v>23.011730369877657</v>
      </c>
      <c r="G384" s="127">
        <f t="shared" si="21"/>
        <v>356.34000000000003</v>
      </c>
      <c r="H384" s="134">
        <v>58</v>
      </c>
      <c r="I384" s="146">
        <v>707.82</v>
      </c>
      <c r="J384" s="146">
        <v>351.48</v>
      </c>
    </row>
    <row r="385" spans="1:10" ht="23.25">
      <c r="A385" s="132"/>
      <c r="B385" s="134">
        <v>17</v>
      </c>
      <c r="C385" s="180">
        <v>87.2136</v>
      </c>
      <c r="D385" s="180">
        <v>87.2164</v>
      </c>
      <c r="E385" s="127">
        <f t="shared" si="15"/>
        <v>0.0027999999999934744</v>
      </c>
      <c r="F385" s="259">
        <f t="shared" si="20"/>
        <v>10.495539395732344</v>
      </c>
      <c r="G385" s="127">
        <f t="shared" si="21"/>
        <v>266.78</v>
      </c>
      <c r="H385" s="134">
        <v>59</v>
      </c>
      <c r="I385" s="146">
        <v>816.6</v>
      </c>
      <c r="J385" s="146">
        <v>549.82</v>
      </c>
    </row>
    <row r="386" spans="1:10" ht="23.25">
      <c r="A386" s="132"/>
      <c r="B386" s="134">
        <v>18</v>
      </c>
      <c r="C386" s="180">
        <v>85.1466</v>
      </c>
      <c r="D386" s="180">
        <v>85.1554</v>
      </c>
      <c r="E386" s="127">
        <f t="shared" si="15"/>
        <v>0.008799999999993702</v>
      </c>
      <c r="F386" s="259">
        <f t="shared" si="20"/>
        <v>29.804240330534792</v>
      </c>
      <c r="G386" s="127">
        <f t="shared" si="21"/>
        <v>295.26</v>
      </c>
      <c r="H386" s="134">
        <v>60</v>
      </c>
      <c r="I386" s="146">
        <v>821.48</v>
      </c>
      <c r="J386" s="146">
        <v>526.22</v>
      </c>
    </row>
    <row r="387" spans="1:10" ht="23.25">
      <c r="A387" s="132">
        <v>22618</v>
      </c>
      <c r="B387" s="134">
        <v>1</v>
      </c>
      <c r="C387" s="180">
        <v>85.4108</v>
      </c>
      <c r="D387" s="180">
        <v>85.4109</v>
      </c>
      <c r="E387" s="127">
        <f t="shared" si="15"/>
        <v>0.00010000000000331966</v>
      </c>
      <c r="F387" s="259">
        <f t="shared" si="20"/>
        <v>0.30297521663733756</v>
      </c>
      <c r="G387" s="127">
        <f t="shared" si="21"/>
        <v>330.06000000000006</v>
      </c>
      <c r="H387" s="134">
        <v>61</v>
      </c>
      <c r="I387" s="146">
        <v>708.44</v>
      </c>
      <c r="J387" s="146">
        <v>378.38</v>
      </c>
    </row>
    <row r="388" spans="1:10" ht="23.25">
      <c r="A388" s="132"/>
      <c r="B388" s="134">
        <v>2</v>
      </c>
      <c r="C388" s="180">
        <v>87.4772</v>
      </c>
      <c r="D388" s="180">
        <v>87.4772</v>
      </c>
      <c r="E388" s="127">
        <f t="shared" si="15"/>
        <v>0</v>
      </c>
      <c r="F388" s="259">
        <f t="shared" si="20"/>
        <v>0</v>
      </c>
      <c r="G388" s="127">
        <f t="shared" si="21"/>
        <v>269.0799999999999</v>
      </c>
      <c r="H388" s="134">
        <v>62</v>
      </c>
      <c r="I388" s="146">
        <v>827.29</v>
      </c>
      <c r="J388" s="146">
        <v>558.21</v>
      </c>
    </row>
    <row r="389" spans="1:10" ht="23.25">
      <c r="A389" s="132"/>
      <c r="B389" s="134">
        <v>3</v>
      </c>
      <c r="C389" s="180">
        <v>85.8962</v>
      </c>
      <c r="D389" s="180">
        <v>85.8988</v>
      </c>
      <c r="E389" s="127">
        <f t="shared" si="15"/>
        <v>0.002600000000001046</v>
      </c>
      <c r="F389" s="259">
        <f t="shared" si="20"/>
        <v>9.156219185804499</v>
      </c>
      <c r="G389" s="127">
        <f t="shared" si="21"/>
        <v>283.96000000000004</v>
      </c>
      <c r="H389" s="134">
        <v>63</v>
      </c>
      <c r="I389" s="146">
        <v>837.6</v>
      </c>
      <c r="J389" s="146">
        <v>553.64</v>
      </c>
    </row>
    <row r="390" spans="1:10" ht="23.25">
      <c r="A390" s="132">
        <v>22626</v>
      </c>
      <c r="B390" s="134">
        <v>4</v>
      </c>
      <c r="C390" s="180">
        <v>85.0327</v>
      </c>
      <c r="D390" s="180">
        <v>85.0344</v>
      </c>
      <c r="E390" s="127">
        <f t="shared" si="15"/>
        <v>0.0016999999999995907</v>
      </c>
      <c r="F390" s="259">
        <f t="shared" si="20"/>
        <v>5.062537224537198</v>
      </c>
      <c r="G390" s="127">
        <f t="shared" si="21"/>
        <v>335.79999999999995</v>
      </c>
      <c r="H390" s="134">
        <v>64</v>
      </c>
      <c r="I390" s="146">
        <v>729.55</v>
      </c>
      <c r="J390" s="146">
        <v>393.75</v>
      </c>
    </row>
    <row r="391" spans="1:10" ht="23.25">
      <c r="A391" s="132"/>
      <c r="B391" s="134">
        <v>5</v>
      </c>
      <c r="C391" s="180">
        <v>85.0495</v>
      </c>
      <c r="D391" s="180">
        <v>85.0495</v>
      </c>
      <c r="E391" s="127">
        <f t="shared" si="15"/>
        <v>0</v>
      </c>
      <c r="F391" s="259">
        <f aca="true" t="shared" si="22" ref="F391:F454">((10^6)*E391/G391)</f>
        <v>0</v>
      </c>
      <c r="G391" s="127">
        <f t="shared" si="21"/>
        <v>315.24</v>
      </c>
      <c r="H391" s="134">
        <v>65</v>
      </c>
      <c r="I391" s="146">
        <v>698.76</v>
      </c>
      <c r="J391" s="146">
        <v>383.52</v>
      </c>
    </row>
    <row r="392" spans="1:10" ht="23.25">
      <c r="A392" s="132"/>
      <c r="B392" s="134">
        <v>6</v>
      </c>
      <c r="C392" s="180">
        <v>87.4075</v>
      </c>
      <c r="D392" s="180">
        <v>87.4112</v>
      </c>
      <c r="E392" s="127">
        <f t="shared" si="15"/>
        <v>0.0036999999999949296</v>
      </c>
      <c r="F392" s="259">
        <f t="shared" si="22"/>
        <v>12.832073246843757</v>
      </c>
      <c r="G392" s="127">
        <f t="shared" si="21"/>
        <v>288.34000000000003</v>
      </c>
      <c r="H392" s="134">
        <v>66</v>
      </c>
      <c r="I392" s="146">
        <v>825.4</v>
      </c>
      <c r="J392" s="146">
        <v>537.06</v>
      </c>
    </row>
    <row r="393" spans="1:10" ht="23.25">
      <c r="A393" s="132">
        <v>22633</v>
      </c>
      <c r="B393" s="134">
        <v>7</v>
      </c>
      <c r="C393" s="180">
        <v>86.4855</v>
      </c>
      <c r="D393" s="180">
        <v>86.4856</v>
      </c>
      <c r="E393" s="127">
        <f t="shared" si="15"/>
        <v>0.00010000000000331966</v>
      </c>
      <c r="F393" s="259">
        <f t="shared" si="22"/>
        <v>0.332038383648171</v>
      </c>
      <c r="G393" s="127">
        <f t="shared" si="21"/>
        <v>301.16999999999996</v>
      </c>
      <c r="H393" s="134">
        <v>67</v>
      </c>
      <c r="I393" s="146">
        <v>842.52</v>
      </c>
      <c r="J393" s="146">
        <v>541.35</v>
      </c>
    </row>
    <row r="394" spans="1:10" ht="23.25">
      <c r="A394" s="132"/>
      <c r="B394" s="134">
        <v>8</v>
      </c>
      <c r="C394" s="180">
        <v>84.8465</v>
      </c>
      <c r="D394" s="180">
        <v>84.8465</v>
      </c>
      <c r="E394" s="127">
        <f t="shared" si="15"/>
        <v>0</v>
      </c>
      <c r="F394" s="259">
        <f t="shared" si="22"/>
        <v>0</v>
      </c>
      <c r="G394" s="127">
        <f t="shared" si="21"/>
        <v>286.31000000000006</v>
      </c>
      <c r="H394" s="134">
        <v>68</v>
      </c>
      <c r="I394" s="146">
        <v>805.59</v>
      </c>
      <c r="J394" s="146">
        <v>519.28</v>
      </c>
    </row>
    <row r="395" spans="1:10" ht="23.25">
      <c r="A395" s="132"/>
      <c r="B395" s="134">
        <v>9</v>
      </c>
      <c r="C395" s="180">
        <v>87.672</v>
      </c>
      <c r="D395" s="180">
        <v>87.674</v>
      </c>
      <c r="E395" s="127">
        <f t="shared" si="15"/>
        <v>0.0020000000000095497</v>
      </c>
      <c r="F395" s="259">
        <f t="shared" si="22"/>
        <v>5.996821684535845</v>
      </c>
      <c r="G395" s="127">
        <f t="shared" si="21"/>
        <v>333.51000000000005</v>
      </c>
      <c r="H395" s="134">
        <v>69</v>
      </c>
      <c r="I395" s="146">
        <v>710.1</v>
      </c>
      <c r="J395" s="146">
        <v>376.59</v>
      </c>
    </row>
    <row r="396" spans="1:10" ht="23.25">
      <c r="A396" s="132">
        <v>22650</v>
      </c>
      <c r="B396" s="134">
        <v>19</v>
      </c>
      <c r="C396" s="180">
        <v>88.9829</v>
      </c>
      <c r="D396" s="180">
        <v>88.9868</v>
      </c>
      <c r="E396" s="127">
        <f t="shared" si="15"/>
        <v>0.003900000000001569</v>
      </c>
      <c r="F396" s="259">
        <f t="shared" si="22"/>
        <v>12.515242924079228</v>
      </c>
      <c r="G396" s="127">
        <f t="shared" si="21"/>
        <v>311.62</v>
      </c>
      <c r="H396" s="134">
        <v>70</v>
      </c>
      <c r="I396" s="146">
        <v>859.23</v>
      </c>
      <c r="J396" s="146">
        <v>547.61</v>
      </c>
    </row>
    <row r="397" spans="1:10" ht="23.25">
      <c r="A397" s="132"/>
      <c r="B397" s="134">
        <v>20</v>
      </c>
      <c r="C397" s="180">
        <v>84.6624</v>
      </c>
      <c r="D397" s="180">
        <v>84.6682</v>
      </c>
      <c r="E397" s="127">
        <f t="shared" si="15"/>
        <v>0.005799999999993588</v>
      </c>
      <c r="F397" s="259">
        <f t="shared" si="22"/>
        <v>18.756265562828922</v>
      </c>
      <c r="G397" s="127">
        <f t="shared" si="21"/>
        <v>309.23</v>
      </c>
      <c r="H397" s="134">
        <v>71</v>
      </c>
      <c r="I397" s="146">
        <v>854.79</v>
      </c>
      <c r="J397" s="146">
        <v>545.56</v>
      </c>
    </row>
    <row r="398" spans="1:10" ht="23.25">
      <c r="A398" s="132"/>
      <c r="B398" s="134">
        <v>21</v>
      </c>
      <c r="C398" s="180">
        <v>86.3773</v>
      </c>
      <c r="D398" s="180">
        <v>86.3782</v>
      </c>
      <c r="E398" s="127">
        <f t="shared" si="15"/>
        <v>0.0009000000000014552</v>
      </c>
      <c r="F398" s="259">
        <f t="shared" si="22"/>
        <v>3.0231776956716665</v>
      </c>
      <c r="G398" s="127">
        <f t="shared" si="21"/>
        <v>297.70000000000005</v>
      </c>
      <c r="H398" s="134">
        <v>72</v>
      </c>
      <c r="I398" s="146">
        <v>871.51</v>
      </c>
      <c r="J398" s="146">
        <v>573.81</v>
      </c>
    </row>
    <row r="399" spans="1:10" ht="23.25">
      <c r="A399" s="132">
        <v>22661</v>
      </c>
      <c r="B399" s="134">
        <v>22</v>
      </c>
      <c r="C399" s="180">
        <v>85.1404</v>
      </c>
      <c r="D399" s="180">
        <v>85.1439</v>
      </c>
      <c r="E399" s="127">
        <f t="shared" si="15"/>
        <v>0.003500000000002501</v>
      </c>
      <c r="F399" s="259">
        <f t="shared" si="22"/>
        <v>9.383378016092497</v>
      </c>
      <c r="G399" s="127">
        <f t="shared" si="21"/>
        <v>373</v>
      </c>
      <c r="H399" s="134">
        <v>73</v>
      </c>
      <c r="I399" s="146">
        <v>649.26</v>
      </c>
      <c r="J399" s="146">
        <v>276.26</v>
      </c>
    </row>
    <row r="400" spans="1:10" ht="23.25">
      <c r="A400" s="132"/>
      <c r="B400" s="134">
        <v>23</v>
      </c>
      <c r="C400" s="180">
        <v>87.6613</v>
      </c>
      <c r="D400" s="180">
        <v>87.6645</v>
      </c>
      <c r="E400" s="127">
        <f t="shared" si="15"/>
        <v>0.003200000000006753</v>
      </c>
      <c r="F400" s="259">
        <f t="shared" si="22"/>
        <v>9.562800705276734</v>
      </c>
      <c r="G400" s="127">
        <f t="shared" si="21"/>
        <v>334.62999999999994</v>
      </c>
      <c r="H400" s="134">
        <v>74</v>
      </c>
      <c r="I400" s="146">
        <v>729.56</v>
      </c>
      <c r="J400" s="146">
        <v>394.93</v>
      </c>
    </row>
    <row r="401" spans="1:10" ht="23.25">
      <c r="A401" s="132"/>
      <c r="B401" s="134">
        <v>24</v>
      </c>
      <c r="C401" s="180">
        <v>88.0622</v>
      </c>
      <c r="D401" s="180">
        <v>88.0675</v>
      </c>
      <c r="E401" s="127">
        <f t="shared" si="15"/>
        <v>0.005299999999991201</v>
      </c>
      <c r="F401" s="259">
        <f t="shared" si="22"/>
        <v>14.295732858583373</v>
      </c>
      <c r="G401" s="127">
        <f t="shared" si="21"/>
        <v>370.74000000000007</v>
      </c>
      <c r="H401" s="134">
        <v>75</v>
      </c>
      <c r="I401" s="146">
        <v>736.95</v>
      </c>
      <c r="J401" s="146">
        <v>366.21</v>
      </c>
    </row>
    <row r="402" spans="1:10" ht="23.25">
      <c r="A402" s="132">
        <v>22670</v>
      </c>
      <c r="B402" s="134">
        <v>25</v>
      </c>
      <c r="C402" s="180">
        <v>87.0697</v>
      </c>
      <c r="D402" s="180">
        <v>87.0758</v>
      </c>
      <c r="E402" s="127">
        <f t="shared" si="15"/>
        <v>0.006100000000003547</v>
      </c>
      <c r="F402" s="259">
        <f t="shared" si="22"/>
        <v>16.830836299433123</v>
      </c>
      <c r="G402" s="127">
        <f t="shared" si="21"/>
        <v>362.43</v>
      </c>
      <c r="H402" s="134">
        <v>76</v>
      </c>
      <c r="I402" s="146">
        <v>705.84</v>
      </c>
      <c r="J402" s="146">
        <v>343.41</v>
      </c>
    </row>
    <row r="403" spans="1:10" ht="23.25">
      <c r="A403" s="132"/>
      <c r="B403" s="134">
        <v>26</v>
      </c>
      <c r="C403" s="180">
        <v>85.8256</v>
      </c>
      <c r="D403" s="180">
        <v>85.8321</v>
      </c>
      <c r="E403" s="127">
        <f t="shared" si="15"/>
        <v>0.006500000000002615</v>
      </c>
      <c r="F403" s="259">
        <f t="shared" si="22"/>
        <v>19.746035603629057</v>
      </c>
      <c r="G403" s="127">
        <f t="shared" si="21"/>
        <v>329.18000000000006</v>
      </c>
      <c r="H403" s="134">
        <v>77</v>
      </c>
      <c r="I403" s="146">
        <v>734.2</v>
      </c>
      <c r="J403" s="146">
        <v>405.02</v>
      </c>
    </row>
    <row r="404" spans="1:10" ht="23.25">
      <c r="A404" s="132"/>
      <c r="B404" s="134">
        <v>27</v>
      </c>
      <c r="C404" s="180">
        <v>86.3076</v>
      </c>
      <c r="D404" s="180">
        <v>86.3131</v>
      </c>
      <c r="E404" s="127">
        <f t="shared" si="15"/>
        <v>0.005500000000012051</v>
      </c>
      <c r="F404" s="259">
        <f t="shared" si="22"/>
        <v>16.103059581355733</v>
      </c>
      <c r="G404" s="127">
        <f t="shared" si="21"/>
        <v>341.55</v>
      </c>
      <c r="H404" s="134">
        <v>78</v>
      </c>
      <c r="I404" s="146">
        <v>735.85</v>
      </c>
      <c r="J404" s="146">
        <v>394.3</v>
      </c>
    </row>
    <row r="405" spans="1:10" ht="23.25">
      <c r="A405" s="132">
        <v>22682</v>
      </c>
      <c r="B405" s="134">
        <v>10</v>
      </c>
      <c r="C405" s="180">
        <v>85.1022</v>
      </c>
      <c r="D405" s="180">
        <v>85.107</v>
      </c>
      <c r="E405" s="127">
        <f t="shared" si="15"/>
        <v>0.004800000000003024</v>
      </c>
      <c r="F405" s="259">
        <f t="shared" si="22"/>
        <v>13.520365049864864</v>
      </c>
      <c r="G405" s="127">
        <f t="shared" si="21"/>
        <v>355.02</v>
      </c>
      <c r="H405" s="134">
        <v>79</v>
      </c>
      <c r="I405" s="146">
        <v>828.3</v>
      </c>
      <c r="J405" s="146">
        <v>473.28</v>
      </c>
    </row>
    <row r="406" spans="1:10" ht="23.25">
      <c r="A406" s="132"/>
      <c r="B406" s="134">
        <v>11</v>
      </c>
      <c r="C406" s="180">
        <v>86.103</v>
      </c>
      <c r="D406" s="180">
        <v>86.107</v>
      </c>
      <c r="E406" s="127">
        <f t="shared" si="15"/>
        <v>0.0040000000000048885</v>
      </c>
      <c r="F406" s="259">
        <f t="shared" si="22"/>
        <v>12.665442340589221</v>
      </c>
      <c r="G406" s="127">
        <f t="shared" si="21"/>
        <v>315.82000000000005</v>
      </c>
      <c r="H406" s="134">
        <v>80</v>
      </c>
      <c r="I406" s="146">
        <v>868.1</v>
      </c>
      <c r="J406" s="146">
        <v>552.28</v>
      </c>
    </row>
    <row r="407" spans="1:10" ht="23.25">
      <c r="A407" s="132"/>
      <c r="B407" s="134">
        <v>12</v>
      </c>
      <c r="C407" s="180">
        <v>84.8656</v>
      </c>
      <c r="D407" s="180">
        <v>84.8675</v>
      </c>
      <c r="E407" s="127">
        <f t="shared" si="15"/>
        <v>0.00190000000000623</v>
      </c>
      <c r="F407" s="259">
        <f t="shared" si="22"/>
        <v>5.902820927072915</v>
      </c>
      <c r="G407" s="127">
        <f t="shared" si="21"/>
        <v>321.88000000000005</v>
      </c>
      <c r="H407" s="134">
        <v>81</v>
      </c>
      <c r="I407" s="146">
        <v>752.96</v>
      </c>
      <c r="J407" s="146">
        <v>431.08</v>
      </c>
    </row>
    <row r="408" spans="1:10" ht="23.25">
      <c r="A408" s="132">
        <v>22688</v>
      </c>
      <c r="B408" s="134">
        <v>13</v>
      </c>
      <c r="C408" s="180">
        <v>86.7434</v>
      </c>
      <c r="D408" s="180">
        <v>86.7445</v>
      </c>
      <c r="E408" s="127">
        <f t="shared" si="15"/>
        <v>0.0011000000000080945</v>
      </c>
      <c r="F408" s="259">
        <f t="shared" si="22"/>
        <v>3.4928396786844513</v>
      </c>
      <c r="G408" s="127">
        <f t="shared" si="21"/>
        <v>314.93000000000006</v>
      </c>
      <c r="H408" s="134">
        <v>82</v>
      </c>
      <c r="I408" s="146">
        <v>867.98</v>
      </c>
      <c r="J408" s="146">
        <v>553.05</v>
      </c>
    </row>
    <row r="409" spans="1:10" ht="23.25">
      <c r="A409" s="132"/>
      <c r="B409" s="134">
        <v>14</v>
      </c>
      <c r="C409" s="180">
        <v>85.9364</v>
      </c>
      <c r="D409" s="180">
        <v>85.9416</v>
      </c>
      <c r="E409" s="127">
        <f t="shared" si="15"/>
        <v>0.005199999999987881</v>
      </c>
      <c r="F409" s="259">
        <f t="shared" si="22"/>
        <v>17.382583987925393</v>
      </c>
      <c r="G409" s="127">
        <f t="shared" si="21"/>
        <v>299.15</v>
      </c>
      <c r="H409" s="134">
        <v>83</v>
      </c>
      <c r="I409" s="146">
        <v>855.55</v>
      </c>
      <c r="J409" s="146">
        <v>556.4</v>
      </c>
    </row>
    <row r="410" spans="1:10" ht="23.25">
      <c r="A410" s="132"/>
      <c r="B410" s="134">
        <v>15</v>
      </c>
      <c r="C410" s="180">
        <v>86.9861</v>
      </c>
      <c r="D410" s="180">
        <v>86.9912</v>
      </c>
      <c r="E410" s="127">
        <f t="shared" si="15"/>
        <v>0.005100000000012983</v>
      </c>
      <c r="F410" s="259">
        <f t="shared" si="22"/>
        <v>17.783666922424796</v>
      </c>
      <c r="G410" s="127">
        <f t="shared" si="21"/>
        <v>286.78</v>
      </c>
      <c r="H410" s="134">
        <v>84</v>
      </c>
      <c r="I410" s="146">
        <v>841.86</v>
      </c>
      <c r="J410" s="146">
        <v>555.08</v>
      </c>
    </row>
    <row r="411" spans="1:10" ht="23.25">
      <c r="A411" s="132">
        <v>22695</v>
      </c>
      <c r="B411" s="134">
        <v>16</v>
      </c>
      <c r="C411" s="180">
        <v>86.1409</v>
      </c>
      <c r="D411" s="180">
        <v>86.1422</v>
      </c>
      <c r="E411" s="127">
        <f t="shared" si="15"/>
        <v>0.001300000000000523</v>
      </c>
      <c r="F411" s="259">
        <f t="shared" si="22"/>
        <v>4.832354471788429</v>
      </c>
      <c r="G411" s="127">
        <f t="shared" si="21"/>
        <v>269.0199999999999</v>
      </c>
      <c r="H411" s="134">
        <v>85</v>
      </c>
      <c r="I411" s="146">
        <v>769.18</v>
      </c>
      <c r="J411" s="146">
        <v>500.16</v>
      </c>
    </row>
    <row r="412" spans="1:10" ht="23.25">
      <c r="A412" s="132"/>
      <c r="B412" s="134">
        <v>17</v>
      </c>
      <c r="C412" s="180">
        <v>87.22</v>
      </c>
      <c r="D412" s="180">
        <v>87.2231</v>
      </c>
      <c r="E412" s="127">
        <f t="shared" si="15"/>
        <v>0.0031000000000034333</v>
      </c>
      <c r="F412" s="259">
        <f t="shared" si="22"/>
        <v>13.035068539245785</v>
      </c>
      <c r="G412" s="127">
        <f t="shared" si="21"/>
        <v>237.82000000000005</v>
      </c>
      <c r="H412" s="134">
        <v>86</v>
      </c>
      <c r="I412" s="146">
        <v>799.82</v>
      </c>
      <c r="J412" s="146">
        <v>562</v>
      </c>
    </row>
    <row r="413" spans="1:10" ht="23.25">
      <c r="A413" s="132"/>
      <c r="B413" s="134">
        <v>18</v>
      </c>
      <c r="C413" s="180">
        <v>85.14</v>
      </c>
      <c r="D413" s="180">
        <v>85.1426</v>
      </c>
      <c r="E413" s="127">
        <f t="shared" si="15"/>
        <v>0.002600000000001046</v>
      </c>
      <c r="F413" s="259">
        <f t="shared" si="22"/>
        <v>10.987153482086908</v>
      </c>
      <c r="G413" s="127">
        <f t="shared" si="21"/>
        <v>236.64</v>
      </c>
      <c r="H413" s="134">
        <v>87</v>
      </c>
      <c r="I413" s="146">
        <v>787.97</v>
      </c>
      <c r="J413" s="146">
        <v>551.33</v>
      </c>
    </row>
    <row r="414" spans="1:10" ht="23.25">
      <c r="A414" s="132">
        <v>22709</v>
      </c>
      <c r="B414" s="134">
        <v>19</v>
      </c>
      <c r="C414" s="180">
        <v>88.9402</v>
      </c>
      <c r="D414" s="180">
        <v>88.9463</v>
      </c>
      <c r="E414" s="127">
        <f t="shared" si="15"/>
        <v>0.006099999999989336</v>
      </c>
      <c r="F414" s="259">
        <f t="shared" si="22"/>
        <v>18.075145193757663</v>
      </c>
      <c r="G414" s="127">
        <f t="shared" si="21"/>
        <v>337.48</v>
      </c>
      <c r="H414" s="134">
        <v>88</v>
      </c>
      <c r="I414" s="146">
        <v>825.11</v>
      </c>
      <c r="J414" s="146">
        <v>487.63</v>
      </c>
    </row>
    <row r="415" spans="1:10" ht="23.25">
      <c r="A415" s="132"/>
      <c r="B415" s="134">
        <v>20</v>
      </c>
      <c r="C415" s="180">
        <v>84.6253</v>
      </c>
      <c r="D415" s="180">
        <v>84.6327</v>
      </c>
      <c r="E415" s="127">
        <f t="shared" si="15"/>
        <v>0.00740000000000407</v>
      </c>
      <c r="F415" s="259">
        <f t="shared" si="22"/>
        <v>23.698200217780276</v>
      </c>
      <c r="G415" s="127">
        <f t="shared" si="21"/>
        <v>312.26000000000005</v>
      </c>
      <c r="H415" s="134">
        <v>89</v>
      </c>
      <c r="I415" s="146">
        <v>790.07</v>
      </c>
      <c r="J415" s="146">
        <v>477.81</v>
      </c>
    </row>
    <row r="416" spans="1:10" ht="23.25">
      <c r="A416" s="132"/>
      <c r="B416" s="134">
        <v>21</v>
      </c>
      <c r="C416" s="180">
        <v>86.3502</v>
      </c>
      <c r="D416" s="180">
        <v>86.3552</v>
      </c>
      <c r="E416" s="127">
        <f t="shared" si="15"/>
        <v>0.0049999999999954525</v>
      </c>
      <c r="F416" s="259">
        <f t="shared" si="22"/>
        <v>13.735509037952456</v>
      </c>
      <c r="G416" s="127">
        <f t="shared" si="21"/>
        <v>364.02</v>
      </c>
      <c r="H416" s="134">
        <v>90</v>
      </c>
      <c r="I416" s="146">
        <v>681.14</v>
      </c>
      <c r="J416" s="146">
        <v>317.12</v>
      </c>
    </row>
    <row r="417" spans="1:10" ht="23.25">
      <c r="A417" s="132">
        <v>22717</v>
      </c>
      <c r="B417" s="134">
        <v>22</v>
      </c>
      <c r="C417" s="180">
        <v>85.1174</v>
      </c>
      <c r="D417" s="180">
        <v>85.1197</v>
      </c>
      <c r="E417" s="127">
        <f t="shared" si="15"/>
        <v>0.002299999999991087</v>
      </c>
      <c r="F417" s="259">
        <f t="shared" si="22"/>
        <v>7.8423349699641545</v>
      </c>
      <c r="G417" s="127">
        <f t="shared" si="21"/>
        <v>293.28</v>
      </c>
      <c r="H417" s="134">
        <v>91</v>
      </c>
      <c r="I417" s="146">
        <v>814.14</v>
      </c>
      <c r="J417" s="146">
        <v>520.86</v>
      </c>
    </row>
    <row r="418" spans="1:10" ht="23.25">
      <c r="A418" s="132"/>
      <c r="B418" s="134">
        <v>23</v>
      </c>
      <c r="C418" s="180">
        <v>87.655</v>
      </c>
      <c r="D418" s="180">
        <v>87.6591</v>
      </c>
      <c r="E418" s="127">
        <f t="shared" si="15"/>
        <v>0.004099999999993997</v>
      </c>
      <c r="F418" s="259">
        <f t="shared" si="22"/>
        <v>13.18158436212062</v>
      </c>
      <c r="G418" s="127">
        <f t="shared" si="21"/>
        <v>311.03999999999996</v>
      </c>
      <c r="H418" s="134">
        <v>92</v>
      </c>
      <c r="I418" s="146">
        <v>824.36</v>
      </c>
      <c r="J418" s="146">
        <v>513.32</v>
      </c>
    </row>
    <row r="419" spans="1:10" ht="23.25">
      <c r="A419" s="132"/>
      <c r="B419" s="134">
        <v>24</v>
      </c>
      <c r="C419" s="180">
        <v>88.063</v>
      </c>
      <c r="D419" s="180">
        <v>88.0708</v>
      </c>
      <c r="E419" s="127">
        <f t="shared" si="15"/>
        <v>0.007800000000003138</v>
      </c>
      <c r="F419" s="259">
        <f t="shared" si="22"/>
        <v>27.22513089006331</v>
      </c>
      <c r="G419" s="127">
        <f t="shared" si="21"/>
        <v>286.5</v>
      </c>
      <c r="H419" s="134">
        <v>93</v>
      </c>
      <c r="I419" s="146">
        <v>816.4</v>
      </c>
      <c r="J419" s="146">
        <v>529.9</v>
      </c>
    </row>
    <row r="420" spans="1:10" ht="23.25">
      <c r="A420" s="132">
        <v>22723</v>
      </c>
      <c r="B420" s="134">
        <v>25</v>
      </c>
      <c r="C420" s="180">
        <v>87.0448</v>
      </c>
      <c r="D420" s="180">
        <v>87.0483</v>
      </c>
      <c r="E420" s="127">
        <f t="shared" si="15"/>
        <v>0.003500000000002501</v>
      </c>
      <c r="F420" s="259">
        <f t="shared" si="22"/>
        <v>11.045190608440107</v>
      </c>
      <c r="G420" s="127">
        <f t="shared" si="21"/>
        <v>316.88</v>
      </c>
      <c r="H420" s="134">
        <v>94</v>
      </c>
      <c r="I420" s="146">
        <v>808.38</v>
      </c>
      <c r="J420" s="146">
        <v>491.5</v>
      </c>
    </row>
    <row r="421" spans="1:10" ht="23.25">
      <c r="A421" s="132"/>
      <c r="B421" s="134">
        <v>26</v>
      </c>
      <c r="C421" s="180">
        <v>85.776</v>
      </c>
      <c r="D421" s="180">
        <v>85.785</v>
      </c>
      <c r="E421" s="127">
        <f t="shared" si="15"/>
        <v>0.009000000000000341</v>
      </c>
      <c r="F421" s="259">
        <f t="shared" si="22"/>
        <v>27.632790911883152</v>
      </c>
      <c r="G421" s="127">
        <f t="shared" si="21"/>
        <v>325.7</v>
      </c>
      <c r="H421" s="134">
        <v>95</v>
      </c>
      <c r="I421" s="146">
        <v>687.74</v>
      </c>
      <c r="J421" s="146">
        <v>362.04</v>
      </c>
    </row>
    <row r="422" spans="1:10" ht="24" thickBot="1">
      <c r="A422" s="236"/>
      <c r="B422" s="237">
        <v>27</v>
      </c>
      <c r="C422" s="247">
        <v>86.3192</v>
      </c>
      <c r="D422" s="247">
        <v>86.3283</v>
      </c>
      <c r="E422" s="238">
        <f t="shared" si="15"/>
        <v>0.00910000000000366</v>
      </c>
      <c r="F422" s="263">
        <f t="shared" si="22"/>
        <v>31.86832428647753</v>
      </c>
      <c r="G422" s="238">
        <f t="shared" si="21"/>
        <v>285.55</v>
      </c>
      <c r="H422" s="237">
        <v>96</v>
      </c>
      <c r="I422" s="239">
        <v>724.59</v>
      </c>
      <c r="J422" s="239">
        <v>439.04</v>
      </c>
    </row>
    <row r="423" spans="1:10" ht="23.25">
      <c r="A423" s="191">
        <v>22738</v>
      </c>
      <c r="B423" s="192">
        <v>25</v>
      </c>
      <c r="C423" s="193">
        <v>87.0628</v>
      </c>
      <c r="D423" s="193">
        <v>87.0656</v>
      </c>
      <c r="E423" s="242">
        <f t="shared" si="15"/>
        <v>0.0028000000000076852</v>
      </c>
      <c r="F423" s="261">
        <f t="shared" si="22"/>
        <v>7.748720077508469</v>
      </c>
      <c r="G423" s="127">
        <f t="shared" si="21"/>
        <v>361.35</v>
      </c>
      <c r="H423" s="134">
        <v>1</v>
      </c>
      <c r="I423" s="196">
        <v>699.08</v>
      </c>
      <c r="J423" s="196">
        <v>337.73</v>
      </c>
    </row>
    <row r="424" spans="1:10" ht="23.25">
      <c r="A424" s="132"/>
      <c r="B424" s="134">
        <v>26</v>
      </c>
      <c r="C424" s="180">
        <v>85.8109</v>
      </c>
      <c r="D424" s="180">
        <v>85.8129</v>
      </c>
      <c r="E424" s="235">
        <f t="shared" si="15"/>
        <v>0.001999999999995339</v>
      </c>
      <c r="F424" s="259">
        <f t="shared" si="22"/>
        <v>6.434799395113862</v>
      </c>
      <c r="G424" s="235">
        <f t="shared" si="21"/>
        <v>310.80999999999995</v>
      </c>
      <c r="H424" s="134">
        <v>2</v>
      </c>
      <c r="I424" s="146">
        <v>742.55</v>
      </c>
      <c r="J424" s="146">
        <v>431.74</v>
      </c>
    </row>
    <row r="425" spans="1:10" ht="23.25">
      <c r="A425" s="132"/>
      <c r="B425" s="134">
        <v>27</v>
      </c>
      <c r="C425" s="180">
        <v>86.3507</v>
      </c>
      <c r="D425" s="180">
        <v>86.363</v>
      </c>
      <c r="E425" s="127">
        <f t="shared" si="15"/>
        <v>0.012299999999996203</v>
      </c>
      <c r="F425" s="259">
        <f t="shared" si="22"/>
        <v>42.49732232317382</v>
      </c>
      <c r="G425" s="127">
        <f t="shared" si="21"/>
        <v>289.43000000000006</v>
      </c>
      <c r="H425" s="134">
        <v>3</v>
      </c>
      <c r="I425" s="146">
        <v>799.45</v>
      </c>
      <c r="J425" s="146">
        <v>510.02</v>
      </c>
    </row>
    <row r="426" spans="1:10" ht="23.25">
      <c r="A426" s="132">
        <v>22758</v>
      </c>
      <c r="B426" s="134">
        <v>28</v>
      </c>
      <c r="C426" s="180">
        <v>87.1978</v>
      </c>
      <c r="D426" s="180">
        <v>87.1998</v>
      </c>
      <c r="E426" s="127">
        <f t="shared" si="15"/>
        <v>0.001999999999995339</v>
      </c>
      <c r="F426" s="259">
        <f t="shared" si="22"/>
        <v>7.075638576365029</v>
      </c>
      <c r="G426" s="127">
        <f t="shared" si="21"/>
        <v>282.65999999999997</v>
      </c>
      <c r="H426" s="134">
        <v>4</v>
      </c>
      <c r="I426" s="146">
        <v>835.79</v>
      </c>
      <c r="J426" s="146">
        <v>553.13</v>
      </c>
    </row>
    <row r="427" spans="1:10" ht="23.25">
      <c r="A427" s="132"/>
      <c r="B427" s="134">
        <v>29</v>
      </c>
      <c r="C427" s="180">
        <v>85.2427</v>
      </c>
      <c r="D427" s="180">
        <v>85.2466</v>
      </c>
      <c r="E427" s="127">
        <f t="shared" si="15"/>
        <v>0.003900000000001569</v>
      </c>
      <c r="F427" s="259">
        <f t="shared" si="22"/>
        <v>14.476614699337674</v>
      </c>
      <c r="G427" s="127">
        <f t="shared" si="21"/>
        <v>269.4</v>
      </c>
      <c r="H427" s="134">
        <v>5</v>
      </c>
      <c r="I427" s="146">
        <v>831.48</v>
      </c>
      <c r="J427" s="146">
        <v>562.08</v>
      </c>
    </row>
    <row r="428" spans="1:10" ht="23.25">
      <c r="A428" s="132"/>
      <c r="B428" s="134">
        <v>30</v>
      </c>
      <c r="C428" s="180">
        <v>84.9734</v>
      </c>
      <c r="D428" s="180">
        <v>84.9767</v>
      </c>
      <c r="E428" s="127">
        <f t="shared" si="15"/>
        <v>0.003299999999995862</v>
      </c>
      <c r="F428" s="259">
        <f t="shared" si="22"/>
        <v>12.254901960768947</v>
      </c>
      <c r="G428" s="127">
        <f t="shared" si="21"/>
        <v>269.28</v>
      </c>
      <c r="H428" s="134">
        <v>6</v>
      </c>
      <c r="I428" s="146">
        <v>827.37</v>
      </c>
      <c r="J428" s="146">
        <v>558.09</v>
      </c>
    </row>
    <row r="429" spans="1:10" ht="23.25">
      <c r="A429" s="132">
        <v>22768</v>
      </c>
      <c r="B429" s="134">
        <v>13</v>
      </c>
      <c r="C429" s="180">
        <v>86.7634</v>
      </c>
      <c r="D429" s="180">
        <v>86.7641</v>
      </c>
      <c r="E429" s="127">
        <f t="shared" si="15"/>
        <v>0.0006999999999948159</v>
      </c>
      <c r="F429" s="259">
        <f t="shared" si="22"/>
        <v>2.0951810834924154</v>
      </c>
      <c r="G429" s="127">
        <f t="shared" si="21"/>
        <v>334.09999999999997</v>
      </c>
      <c r="H429" s="134">
        <v>7</v>
      </c>
      <c r="I429" s="146">
        <v>726.93</v>
      </c>
      <c r="J429" s="146">
        <v>392.83</v>
      </c>
    </row>
    <row r="430" spans="1:10" ht="23.25">
      <c r="A430" s="132"/>
      <c r="B430" s="134">
        <v>14</v>
      </c>
      <c r="C430" s="180">
        <v>85.9816</v>
      </c>
      <c r="D430" s="180">
        <v>85.9914</v>
      </c>
      <c r="E430" s="127">
        <f t="shared" si="15"/>
        <v>0.009799999999998477</v>
      </c>
      <c r="F430" s="259">
        <f t="shared" si="22"/>
        <v>29.65024809390801</v>
      </c>
      <c r="G430" s="127">
        <f t="shared" si="21"/>
        <v>330.52</v>
      </c>
      <c r="H430" s="134">
        <v>8</v>
      </c>
      <c r="I430" s="146">
        <v>728.14</v>
      </c>
      <c r="J430" s="146">
        <v>397.62</v>
      </c>
    </row>
    <row r="431" spans="1:10" ht="23.25">
      <c r="A431" s="132"/>
      <c r="B431" s="134">
        <v>15</v>
      </c>
      <c r="C431" s="180">
        <v>87.0247</v>
      </c>
      <c r="D431" s="180">
        <v>87.0286</v>
      </c>
      <c r="E431" s="127">
        <f t="shared" si="15"/>
        <v>0.003900000000001569</v>
      </c>
      <c r="F431" s="259">
        <f t="shared" si="22"/>
        <v>12.893414440629362</v>
      </c>
      <c r="G431" s="127">
        <f t="shared" si="21"/>
        <v>302.47999999999996</v>
      </c>
      <c r="H431" s="134">
        <v>9</v>
      </c>
      <c r="I431" s="146">
        <v>708.14</v>
      </c>
      <c r="J431" s="146">
        <v>405.66</v>
      </c>
    </row>
    <row r="432" spans="1:10" ht="23.25">
      <c r="A432" s="132">
        <v>22781</v>
      </c>
      <c r="B432" s="134">
        <v>16</v>
      </c>
      <c r="C432" s="180">
        <v>86.1809</v>
      </c>
      <c r="D432" s="180">
        <v>86.183</v>
      </c>
      <c r="E432" s="127">
        <f t="shared" si="15"/>
        <v>0.0021000000000128694</v>
      </c>
      <c r="F432" s="259">
        <f t="shared" si="22"/>
        <v>7.211538461582656</v>
      </c>
      <c r="G432" s="127">
        <f t="shared" si="21"/>
        <v>291.2</v>
      </c>
      <c r="H432" s="134">
        <v>10</v>
      </c>
      <c r="I432" s="146">
        <v>686.12</v>
      </c>
      <c r="J432" s="146">
        <v>394.92</v>
      </c>
    </row>
    <row r="433" spans="1:10" ht="23.25">
      <c r="A433" s="132"/>
      <c r="B433" s="134">
        <v>17</v>
      </c>
      <c r="C433" s="180">
        <v>87.2662</v>
      </c>
      <c r="D433" s="180">
        <v>87.2677</v>
      </c>
      <c r="E433" s="127">
        <f t="shared" si="15"/>
        <v>0.0015000000000071623</v>
      </c>
      <c r="F433" s="259">
        <f t="shared" si="22"/>
        <v>4.49074905696414</v>
      </c>
      <c r="G433" s="127">
        <f t="shared" si="21"/>
        <v>334.02000000000004</v>
      </c>
      <c r="H433" s="134">
        <v>11</v>
      </c>
      <c r="I433" s="146">
        <v>668.34</v>
      </c>
      <c r="J433" s="146">
        <v>334.32</v>
      </c>
    </row>
    <row r="434" spans="1:10" ht="23.25">
      <c r="A434" s="132"/>
      <c r="B434" s="134">
        <v>18</v>
      </c>
      <c r="C434" s="180">
        <v>85.1742</v>
      </c>
      <c r="D434" s="180">
        <v>85.1776</v>
      </c>
      <c r="E434" s="127">
        <f t="shared" si="15"/>
        <v>0.0033999999999991815</v>
      </c>
      <c r="F434" s="259">
        <f t="shared" si="22"/>
        <v>14.225941422590713</v>
      </c>
      <c r="G434" s="127">
        <f t="shared" si="21"/>
        <v>239.00000000000006</v>
      </c>
      <c r="H434" s="134">
        <v>12</v>
      </c>
      <c r="I434" s="146">
        <v>747.84</v>
      </c>
      <c r="J434" s="146">
        <v>508.84</v>
      </c>
    </row>
    <row r="435" spans="1:10" ht="23.25">
      <c r="A435" s="132">
        <v>22801</v>
      </c>
      <c r="B435" s="134">
        <v>19</v>
      </c>
      <c r="C435" s="180">
        <v>88.9571</v>
      </c>
      <c r="D435" s="180">
        <v>88.9592</v>
      </c>
      <c r="E435" s="127">
        <f t="shared" si="15"/>
        <v>0.0020999999999986585</v>
      </c>
      <c r="F435" s="259">
        <f t="shared" si="22"/>
        <v>7.8490001868759425</v>
      </c>
      <c r="G435" s="127">
        <f t="shared" si="21"/>
        <v>267.55</v>
      </c>
      <c r="H435" s="134">
        <v>13</v>
      </c>
      <c r="I435" s="146">
        <v>767.76</v>
      </c>
      <c r="J435" s="146">
        <v>500.21</v>
      </c>
    </row>
    <row r="436" spans="1:10" ht="23.25">
      <c r="A436" s="132"/>
      <c r="B436" s="134">
        <v>20</v>
      </c>
      <c r="C436" s="180">
        <v>84.6581</v>
      </c>
      <c r="D436" s="180">
        <v>84.6589</v>
      </c>
      <c r="E436" s="127">
        <f t="shared" si="15"/>
        <v>0.0007999999999981355</v>
      </c>
      <c r="F436" s="259">
        <f t="shared" si="22"/>
        <v>3.1615554852913994</v>
      </c>
      <c r="G436" s="127">
        <f t="shared" si="21"/>
        <v>253.03999999999996</v>
      </c>
      <c r="H436" s="134">
        <v>14</v>
      </c>
      <c r="I436" s="146">
        <v>786.11</v>
      </c>
      <c r="J436" s="146">
        <v>533.07</v>
      </c>
    </row>
    <row r="437" spans="1:10" ht="23.25">
      <c r="A437" s="132"/>
      <c r="B437" s="134">
        <v>21</v>
      </c>
      <c r="C437" s="180">
        <v>86.3276</v>
      </c>
      <c r="D437" s="180">
        <v>86.3288</v>
      </c>
      <c r="E437" s="127">
        <f t="shared" si="15"/>
        <v>0.0011999999999972033</v>
      </c>
      <c r="F437" s="259">
        <f t="shared" si="22"/>
        <v>4.207278591954292</v>
      </c>
      <c r="G437" s="127">
        <f t="shared" si="21"/>
        <v>285.22</v>
      </c>
      <c r="H437" s="134">
        <v>15</v>
      </c>
      <c r="I437" s="146">
        <v>828.23</v>
      </c>
      <c r="J437" s="146">
        <v>543.01</v>
      </c>
    </row>
    <row r="438" spans="1:10" ht="23.25">
      <c r="A438" s="132">
        <v>22809</v>
      </c>
      <c r="B438" s="134">
        <v>22</v>
      </c>
      <c r="C438" s="180">
        <v>85.1257</v>
      </c>
      <c r="D438" s="180">
        <v>85.1282</v>
      </c>
      <c r="E438" s="127">
        <f t="shared" si="15"/>
        <v>0.002500000000011937</v>
      </c>
      <c r="F438" s="259">
        <f t="shared" si="22"/>
        <v>9.616124317301088</v>
      </c>
      <c r="G438" s="127">
        <f t="shared" si="21"/>
        <v>259.98</v>
      </c>
      <c r="H438" s="134">
        <v>16</v>
      </c>
      <c r="I438" s="146">
        <v>805.21</v>
      </c>
      <c r="J438" s="146">
        <v>545.23</v>
      </c>
    </row>
    <row r="439" spans="1:10" ht="23.25">
      <c r="A439" s="132"/>
      <c r="B439" s="134">
        <v>23</v>
      </c>
      <c r="C439" s="180">
        <v>87.6955</v>
      </c>
      <c r="D439" s="180">
        <v>87.6962</v>
      </c>
      <c r="E439" s="127">
        <f t="shared" si="15"/>
        <v>0.0007000000000090267</v>
      </c>
      <c r="F439" s="259">
        <f t="shared" si="22"/>
        <v>2.0570085219189735</v>
      </c>
      <c r="G439" s="127">
        <f t="shared" si="21"/>
        <v>340.3</v>
      </c>
      <c r="H439" s="134">
        <v>17</v>
      </c>
      <c r="I439" s="146">
        <v>829.71</v>
      </c>
      <c r="J439" s="146">
        <v>489.41</v>
      </c>
    </row>
    <row r="440" spans="1:10" ht="23.25">
      <c r="A440" s="132"/>
      <c r="B440" s="134">
        <v>24</v>
      </c>
      <c r="C440" s="180">
        <v>88.0976</v>
      </c>
      <c r="D440" s="180">
        <v>88.0983</v>
      </c>
      <c r="E440" s="127">
        <f t="shared" si="15"/>
        <v>0.0006999999999948159</v>
      </c>
      <c r="F440" s="259">
        <f t="shared" si="22"/>
        <v>2.08737140299632</v>
      </c>
      <c r="G440" s="127">
        <f t="shared" si="21"/>
        <v>335.35</v>
      </c>
      <c r="H440" s="134">
        <v>18</v>
      </c>
      <c r="I440" s="146">
        <v>757.34</v>
      </c>
      <c r="J440" s="146">
        <v>421.99</v>
      </c>
    </row>
    <row r="441" spans="1:10" ht="23.25">
      <c r="A441" s="132">
        <v>22821</v>
      </c>
      <c r="B441" s="134">
        <v>25</v>
      </c>
      <c r="C441" s="180">
        <v>87.0829</v>
      </c>
      <c r="D441" s="180">
        <v>87.0843</v>
      </c>
      <c r="E441" s="127">
        <f t="shared" si="15"/>
        <v>0.0014000000000038426</v>
      </c>
      <c r="F441" s="259">
        <f t="shared" si="22"/>
        <v>3.7839883237035585</v>
      </c>
      <c r="G441" s="127">
        <f t="shared" si="21"/>
        <v>369.98</v>
      </c>
      <c r="H441" s="134">
        <v>19</v>
      </c>
      <c r="I441" s="146">
        <v>705.12</v>
      </c>
      <c r="J441" s="146">
        <v>335.14</v>
      </c>
    </row>
    <row r="442" spans="1:10" ht="23.25">
      <c r="A442" s="132"/>
      <c r="B442" s="243">
        <v>26</v>
      </c>
      <c r="C442" s="180">
        <v>85.8102</v>
      </c>
      <c r="D442" s="180">
        <v>85.8105</v>
      </c>
      <c r="E442" s="127">
        <f t="shared" si="15"/>
        <v>0.00030000000000995897</v>
      </c>
      <c r="F442" s="259">
        <f t="shared" si="22"/>
        <v>0.8243343500397301</v>
      </c>
      <c r="G442" s="127">
        <f t="shared" si="21"/>
        <v>363.93</v>
      </c>
      <c r="H442" s="134">
        <v>20</v>
      </c>
      <c r="I442" s="146">
        <v>723.49</v>
      </c>
      <c r="J442" s="146">
        <v>359.56</v>
      </c>
    </row>
    <row r="443" spans="1:10" ht="23.25">
      <c r="A443" s="132"/>
      <c r="B443" s="134">
        <v>27</v>
      </c>
      <c r="C443" s="180">
        <v>86.3506</v>
      </c>
      <c r="D443" s="180">
        <v>86.351</v>
      </c>
      <c r="E443" s="127">
        <f t="shared" si="15"/>
        <v>0.00039999999999906777</v>
      </c>
      <c r="F443" s="259">
        <f t="shared" si="22"/>
        <v>1.139731023475803</v>
      </c>
      <c r="G443" s="127">
        <f t="shared" si="21"/>
        <v>350.96</v>
      </c>
      <c r="H443" s="134">
        <v>21</v>
      </c>
      <c r="I443" s="146">
        <v>742.79</v>
      </c>
      <c r="J443" s="146">
        <v>391.83</v>
      </c>
    </row>
    <row r="444" spans="1:10" ht="23.25">
      <c r="A444" s="132">
        <v>22830</v>
      </c>
      <c r="B444" s="134">
        <v>19</v>
      </c>
      <c r="C444" s="180">
        <v>88.9739</v>
      </c>
      <c r="D444" s="180">
        <v>88.9836</v>
      </c>
      <c r="E444" s="127">
        <f t="shared" si="15"/>
        <v>0.009699999999995157</v>
      </c>
      <c r="F444" s="259">
        <f t="shared" si="22"/>
        <v>29.03843851034355</v>
      </c>
      <c r="G444" s="127">
        <f aca="true" t="shared" si="23" ref="G444:G507">I444-J444</f>
        <v>334.03999999999996</v>
      </c>
      <c r="H444" s="134">
        <v>22</v>
      </c>
      <c r="I444" s="146">
        <v>706.89</v>
      </c>
      <c r="J444" s="146">
        <v>372.85</v>
      </c>
    </row>
    <row r="445" spans="1:10" ht="23.25">
      <c r="A445" s="132"/>
      <c r="B445" s="134">
        <v>20</v>
      </c>
      <c r="C445" s="180">
        <v>84.664</v>
      </c>
      <c r="D445" s="180">
        <v>84.6754</v>
      </c>
      <c r="E445" s="127">
        <f t="shared" si="15"/>
        <v>0.011399999999994748</v>
      </c>
      <c r="F445" s="259">
        <f t="shared" si="22"/>
        <v>38.56041131103622</v>
      </c>
      <c r="G445" s="127">
        <f t="shared" si="23"/>
        <v>295.64</v>
      </c>
      <c r="H445" s="134">
        <v>23</v>
      </c>
      <c r="I445" s="146">
        <v>838.52</v>
      </c>
      <c r="J445" s="146">
        <v>542.88</v>
      </c>
    </row>
    <row r="446" spans="1:10" ht="23.25">
      <c r="A446" s="132"/>
      <c r="B446" s="134">
        <v>21</v>
      </c>
      <c r="C446" s="180">
        <v>86.361</v>
      </c>
      <c r="D446" s="180">
        <v>86.3727</v>
      </c>
      <c r="E446" s="127">
        <f t="shared" si="15"/>
        <v>0.011699999999990496</v>
      </c>
      <c r="F446" s="259">
        <f t="shared" si="22"/>
        <v>43.25323475042697</v>
      </c>
      <c r="G446" s="127">
        <f t="shared" si="23"/>
        <v>270.5</v>
      </c>
      <c r="H446" s="134">
        <v>24</v>
      </c>
      <c r="I446" s="146">
        <v>853.14</v>
      </c>
      <c r="J446" s="146">
        <v>582.64</v>
      </c>
    </row>
    <row r="447" spans="1:10" ht="23.25">
      <c r="A447" s="132">
        <v>22837</v>
      </c>
      <c r="B447" s="134">
        <v>22</v>
      </c>
      <c r="C447" s="180">
        <v>85.1449</v>
      </c>
      <c r="D447" s="180">
        <v>85.1532</v>
      </c>
      <c r="E447" s="127">
        <f t="shared" si="15"/>
        <v>0.008299999999991314</v>
      </c>
      <c r="F447" s="259">
        <f t="shared" si="22"/>
        <v>27.58758226414716</v>
      </c>
      <c r="G447" s="127">
        <f t="shared" si="23"/>
        <v>300.86</v>
      </c>
      <c r="H447" s="134">
        <v>25</v>
      </c>
      <c r="I447" s="146">
        <v>889.5</v>
      </c>
      <c r="J447" s="146">
        <v>588.64</v>
      </c>
    </row>
    <row r="448" spans="1:10" ht="23.25">
      <c r="A448" s="132"/>
      <c r="B448" s="134">
        <v>23</v>
      </c>
      <c r="C448" s="180">
        <v>87.6898</v>
      </c>
      <c r="D448" s="180">
        <v>87.6959</v>
      </c>
      <c r="E448" s="127">
        <f t="shared" si="15"/>
        <v>0.006099999999989336</v>
      </c>
      <c r="F448" s="259">
        <f t="shared" si="22"/>
        <v>17.597507500546204</v>
      </c>
      <c r="G448" s="127">
        <f t="shared" si="23"/>
        <v>346.64</v>
      </c>
      <c r="H448" s="134">
        <v>26</v>
      </c>
      <c r="I448" s="146">
        <v>679.53</v>
      </c>
      <c r="J448" s="146">
        <v>332.89</v>
      </c>
    </row>
    <row r="449" spans="1:10" ht="23.25">
      <c r="A449" s="132"/>
      <c r="B449" s="134">
        <v>24</v>
      </c>
      <c r="C449" s="180">
        <v>88.06</v>
      </c>
      <c r="D449" s="180">
        <v>88.0683</v>
      </c>
      <c r="E449" s="127">
        <f t="shared" si="15"/>
        <v>0.008299999999991314</v>
      </c>
      <c r="F449" s="259">
        <f t="shared" si="22"/>
        <v>26.48710748018673</v>
      </c>
      <c r="G449" s="127">
        <f t="shared" si="23"/>
        <v>313.36</v>
      </c>
      <c r="H449" s="134">
        <v>27</v>
      </c>
      <c r="I449" s="146">
        <v>831.16</v>
      </c>
      <c r="J449" s="146">
        <v>517.8</v>
      </c>
    </row>
    <row r="450" spans="1:10" ht="23.25">
      <c r="A450" s="132">
        <v>22845</v>
      </c>
      <c r="B450" s="134">
        <v>25</v>
      </c>
      <c r="C450" s="180">
        <v>87.0704</v>
      </c>
      <c r="D450" s="180">
        <v>87.0796</v>
      </c>
      <c r="E450" s="127">
        <f aca="true" t="shared" si="24" ref="E450:E513">D450-C450</f>
        <v>0.00919999999999277</v>
      </c>
      <c r="F450" s="259">
        <f t="shared" si="22"/>
        <v>38.28706979063951</v>
      </c>
      <c r="G450" s="127">
        <f t="shared" si="23"/>
        <v>240.29000000000008</v>
      </c>
      <c r="H450" s="134">
        <v>28</v>
      </c>
      <c r="I450" s="146">
        <v>885.08</v>
      </c>
      <c r="J450" s="146">
        <v>644.79</v>
      </c>
    </row>
    <row r="451" spans="1:10" ht="23.25">
      <c r="A451" s="132"/>
      <c r="B451" s="134">
        <v>26</v>
      </c>
      <c r="C451" s="180">
        <v>85.8353</v>
      </c>
      <c r="D451" s="180">
        <v>85.8381</v>
      </c>
      <c r="E451" s="127">
        <f t="shared" si="24"/>
        <v>0.0027999999999934744</v>
      </c>
      <c r="F451" s="259">
        <f t="shared" si="22"/>
        <v>10.57002642504143</v>
      </c>
      <c r="G451" s="127">
        <f t="shared" si="23"/>
        <v>264.9</v>
      </c>
      <c r="H451" s="134">
        <v>29</v>
      </c>
      <c r="I451" s="146">
        <v>825.18</v>
      </c>
      <c r="J451" s="146">
        <v>560.28</v>
      </c>
    </row>
    <row r="452" spans="1:10" ht="23.25">
      <c r="A452" s="132"/>
      <c r="B452" s="134">
        <v>27</v>
      </c>
      <c r="C452" s="180">
        <v>86.3223</v>
      </c>
      <c r="D452" s="180">
        <v>86.3309</v>
      </c>
      <c r="E452" s="127">
        <f t="shared" si="24"/>
        <v>0.008600000000001273</v>
      </c>
      <c r="F452" s="259">
        <f t="shared" si="22"/>
        <v>30.73074861533419</v>
      </c>
      <c r="G452" s="127">
        <f t="shared" si="23"/>
        <v>279.85</v>
      </c>
      <c r="H452" s="134">
        <v>30</v>
      </c>
      <c r="I452" s="146">
        <v>799.02</v>
      </c>
      <c r="J452" s="146">
        <v>519.17</v>
      </c>
    </row>
    <row r="453" spans="1:10" ht="23.25">
      <c r="A453" s="132">
        <v>22863</v>
      </c>
      <c r="B453" s="134">
        <v>19</v>
      </c>
      <c r="C453" s="180">
        <v>88.9471</v>
      </c>
      <c r="D453" s="180">
        <v>88.952</v>
      </c>
      <c r="E453" s="127">
        <f t="shared" si="24"/>
        <v>0.004899999999992133</v>
      </c>
      <c r="F453" s="259">
        <f t="shared" si="22"/>
        <v>14.419822842153359</v>
      </c>
      <c r="G453" s="127">
        <f t="shared" si="23"/>
        <v>339.81</v>
      </c>
      <c r="H453" s="134">
        <v>31</v>
      </c>
      <c r="I453" s="146">
        <v>646.98</v>
      </c>
      <c r="J453" s="146">
        <v>307.17</v>
      </c>
    </row>
    <row r="454" spans="1:10" ht="23.25">
      <c r="A454" s="132"/>
      <c r="B454" s="134">
        <v>20</v>
      </c>
      <c r="C454" s="180">
        <v>84.6386</v>
      </c>
      <c r="D454" s="180">
        <v>84.644</v>
      </c>
      <c r="E454" s="127">
        <f t="shared" si="24"/>
        <v>0.005400000000008731</v>
      </c>
      <c r="F454" s="259">
        <f t="shared" si="22"/>
        <v>16.75457648156603</v>
      </c>
      <c r="G454" s="127">
        <f t="shared" si="23"/>
        <v>322.29999999999995</v>
      </c>
      <c r="H454" s="134">
        <v>32</v>
      </c>
      <c r="I454" s="146">
        <v>715.29</v>
      </c>
      <c r="J454" s="146">
        <v>392.99</v>
      </c>
    </row>
    <row r="455" spans="1:10" ht="23.25">
      <c r="A455" s="132"/>
      <c r="B455" s="134">
        <v>21</v>
      </c>
      <c r="C455" s="180">
        <v>86.3522</v>
      </c>
      <c r="D455" s="180">
        <v>86.3539</v>
      </c>
      <c r="E455" s="127">
        <f t="shared" si="24"/>
        <v>0.0016999999999995907</v>
      </c>
      <c r="F455" s="259">
        <f aca="true" t="shared" si="25" ref="F455:F578">((10^6)*E455/G455)</f>
        <v>4.543389368467783</v>
      </c>
      <c r="G455" s="127">
        <f t="shared" si="23"/>
        <v>374.1700000000001</v>
      </c>
      <c r="H455" s="134">
        <v>33</v>
      </c>
      <c r="I455" s="146">
        <v>650.45</v>
      </c>
      <c r="J455" s="146">
        <v>276.28</v>
      </c>
    </row>
    <row r="456" spans="1:10" ht="23.25">
      <c r="A456" s="132">
        <v>22872</v>
      </c>
      <c r="B456" s="134">
        <v>22</v>
      </c>
      <c r="C456" s="180">
        <v>85.1281</v>
      </c>
      <c r="D456" s="180">
        <v>85.1368</v>
      </c>
      <c r="E456" s="127">
        <f t="shared" si="24"/>
        <v>0.008699999999990382</v>
      </c>
      <c r="F456" s="259">
        <f t="shared" si="25"/>
        <v>28.094423095522274</v>
      </c>
      <c r="G456" s="127">
        <f t="shared" si="23"/>
        <v>309.66999999999996</v>
      </c>
      <c r="H456" s="134">
        <v>34</v>
      </c>
      <c r="I456" s="146">
        <v>859.36</v>
      </c>
      <c r="J456" s="146">
        <v>549.69</v>
      </c>
    </row>
    <row r="457" spans="1:10" ht="23.25">
      <c r="A457" s="132"/>
      <c r="B457" s="134">
        <v>23</v>
      </c>
      <c r="C457" s="180">
        <v>87.6925</v>
      </c>
      <c r="D457" s="180">
        <v>87.7006</v>
      </c>
      <c r="E457" s="127">
        <f t="shared" si="24"/>
        <v>0.008099999999998886</v>
      </c>
      <c r="F457" s="259">
        <f t="shared" si="25"/>
        <v>23.231135457592814</v>
      </c>
      <c r="G457" s="127">
        <f t="shared" si="23"/>
        <v>348.66999999999996</v>
      </c>
      <c r="H457" s="134">
        <v>35</v>
      </c>
      <c r="I457" s="146">
        <v>710.77</v>
      </c>
      <c r="J457" s="146">
        <v>362.1</v>
      </c>
    </row>
    <row r="458" spans="1:10" ht="23.25">
      <c r="A458" s="132"/>
      <c r="B458" s="134">
        <v>24</v>
      </c>
      <c r="C458" s="180">
        <v>88.0739</v>
      </c>
      <c r="D458" s="180">
        <v>88.0817</v>
      </c>
      <c r="E458" s="127">
        <f t="shared" si="24"/>
        <v>0.007800000000003138</v>
      </c>
      <c r="F458" s="259">
        <f t="shared" si="25"/>
        <v>25.452765540881504</v>
      </c>
      <c r="G458" s="127">
        <f t="shared" si="23"/>
        <v>306.45000000000005</v>
      </c>
      <c r="H458" s="134">
        <v>36</v>
      </c>
      <c r="I458" s="146">
        <v>712.23</v>
      </c>
      <c r="J458" s="146">
        <v>405.78</v>
      </c>
    </row>
    <row r="459" spans="1:10" ht="23.25">
      <c r="A459" s="132">
        <v>22881</v>
      </c>
      <c r="B459" s="134">
        <v>25</v>
      </c>
      <c r="C459" s="180">
        <v>87.0563</v>
      </c>
      <c r="D459" s="180">
        <v>87.067</v>
      </c>
      <c r="E459" s="127">
        <f t="shared" si="24"/>
        <v>0.010699999999999932</v>
      </c>
      <c r="F459" s="259">
        <f t="shared" si="25"/>
        <v>39.315108759552935</v>
      </c>
      <c r="G459" s="127">
        <f t="shared" si="23"/>
        <v>272.1600000000001</v>
      </c>
      <c r="H459" s="134">
        <v>37</v>
      </c>
      <c r="I459" s="146">
        <v>836.84</v>
      </c>
      <c r="J459" s="146">
        <v>564.68</v>
      </c>
    </row>
    <row r="460" spans="1:10" ht="23.25">
      <c r="A460" s="132"/>
      <c r="B460" s="134">
        <v>26</v>
      </c>
      <c r="C460" s="180">
        <v>85.7959</v>
      </c>
      <c r="D460" s="180">
        <v>85.8</v>
      </c>
      <c r="E460" s="127">
        <f t="shared" si="24"/>
        <v>0.004099999999993997</v>
      </c>
      <c r="F460" s="259">
        <f t="shared" si="25"/>
        <v>13.647105814978518</v>
      </c>
      <c r="G460" s="127">
        <f t="shared" si="23"/>
        <v>300.43000000000006</v>
      </c>
      <c r="H460" s="134">
        <v>38</v>
      </c>
      <c r="I460" s="146">
        <v>660.21</v>
      </c>
      <c r="J460" s="146">
        <v>359.78</v>
      </c>
    </row>
    <row r="461" spans="1:10" ht="23.25">
      <c r="A461" s="132"/>
      <c r="B461" s="134">
        <v>27</v>
      </c>
      <c r="C461" s="180">
        <v>86.3021</v>
      </c>
      <c r="D461" s="180">
        <v>86.3054</v>
      </c>
      <c r="E461" s="127">
        <f t="shared" si="24"/>
        <v>0.0033000000000100727</v>
      </c>
      <c r="F461" s="259">
        <f t="shared" si="25"/>
        <v>10.330578512428227</v>
      </c>
      <c r="G461" s="127">
        <f t="shared" si="23"/>
        <v>319.44</v>
      </c>
      <c r="H461" s="134">
        <v>39</v>
      </c>
      <c r="I461" s="146">
        <v>685.65</v>
      </c>
      <c r="J461" s="146">
        <v>366.21</v>
      </c>
    </row>
    <row r="462" spans="1:10" ht="23.25">
      <c r="A462" s="132">
        <v>22894</v>
      </c>
      <c r="B462" s="134">
        <v>19</v>
      </c>
      <c r="C462" s="180">
        <v>88.9744</v>
      </c>
      <c r="D462" s="180">
        <v>88.9809</v>
      </c>
      <c r="E462" s="127">
        <f t="shared" si="24"/>
        <v>0.006500000000002615</v>
      </c>
      <c r="F462" s="259">
        <f t="shared" si="25"/>
        <v>24.465522433011945</v>
      </c>
      <c r="G462" s="127">
        <f t="shared" si="23"/>
        <v>265.68000000000006</v>
      </c>
      <c r="H462" s="134">
        <v>40</v>
      </c>
      <c r="I462" s="146">
        <v>881.07</v>
      </c>
      <c r="J462" s="146">
        <v>615.39</v>
      </c>
    </row>
    <row r="463" spans="1:10" ht="23.25">
      <c r="A463" s="132"/>
      <c r="B463" s="134">
        <v>20</v>
      </c>
      <c r="C463" s="180">
        <v>84.655</v>
      </c>
      <c r="D463" s="180">
        <v>84.6613</v>
      </c>
      <c r="E463" s="127">
        <f t="shared" si="24"/>
        <v>0.0062999999999959755</v>
      </c>
      <c r="F463" s="259">
        <f t="shared" si="25"/>
        <v>24.448928904051446</v>
      </c>
      <c r="G463" s="127">
        <f t="shared" si="23"/>
        <v>257.67999999999995</v>
      </c>
      <c r="H463" s="134">
        <v>41</v>
      </c>
      <c r="I463" s="146">
        <v>810.26</v>
      </c>
      <c r="J463" s="146">
        <v>552.58</v>
      </c>
    </row>
    <row r="464" spans="1:10" ht="23.25">
      <c r="A464" s="132"/>
      <c r="B464" s="134">
        <v>21</v>
      </c>
      <c r="C464" s="180">
        <v>86.3513</v>
      </c>
      <c r="D464" s="180">
        <v>86.3593</v>
      </c>
      <c r="E464" s="127">
        <f t="shared" si="24"/>
        <v>0.008000000000009777</v>
      </c>
      <c r="F464" s="259">
        <f t="shared" si="25"/>
        <v>30.251465305387708</v>
      </c>
      <c r="G464" s="127">
        <f t="shared" si="23"/>
        <v>264.44999999999993</v>
      </c>
      <c r="H464" s="134">
        <v>42</v>
      </c>
      <c r="I464" s="146">
        <v>833.9</v>
      </c>
      <c r="J464" s="146">
        <v>569.45</v>
      </c>
    </row>
    <row r="465" spans="1:10" ht="23.25">
      <c r="A465" s="132">
        <v>22899</v>
      </c>
      <c r="B465" s="134">
        <v>22</v>
      </c>
      <c r="C465" s="180">
        <v>85.1417</v>
      </c>
      <c r="D465" s="180">
        <v>85.1422</v>
      </c>
      <c r="E465" s="127">
        <f t="shared" si="24"/>
        <v>0.0005000000000023874</v>
      </c>
      <c r="F465" s="259">
        <f t="shared" si="25"/>
        <v>2.096699794533432</v>
      </c>
      <c r="G465" s="127">
        <f t="shared" si="23"/>
        <v>238.46999999999997</v>
      </c>
      <c r="H465" s="134">
        <v>43</v>
      </c>
      <c r="I465" s="146">
        <v>728.63</v>
      </c>
      <c r="J465" s="146">
        <v>490.16</v>
      </c>
    </row>
    <row r="466" spans="1:10" ht="23.25">
      <c r="A466" s="132"/>
      <c r="B466" s="134">
        <v>23</v>
      </c>
      <c r="C466" s="180">
        <v>87.694</v>
      </c>
      <c r="D466" s="180">
        <v>87.6949</v>
      </c>
      <c r="E466" s="127">
        <f t="shared" si="24"/>
        <v>0.0009000000000014552</v>
      </c>
      <c r="F466" s="259">
        <f t="shared" si="25"/>
        <v>3.025515178006035</v>
      </c>
      <c r="G466" s="127">
        <f t="shared" si="23"/>
        <v>297.46999999999997</v>
      </c>
      <c r="H466" s="134">
        <v>44</v>
      </c>
      <c r="I466" s="146">
        <v>787.63</v>
      </c>
      <c r="J466" s="146">
        <v>490.16</v>
      </c>
    </row>
    <row r="467" spans="1:10" ht="23.25">
      <c r="A467" s="132"/>
      <c r="B467" s="134">
        <v>24</v>
      </c>
      <c r="C467" s="180">
        <v>88.0741</v>
      </c>
      <c r="D467" s="180">
        <v>88.0751</v>
      </c>
      <c r="E467" s="127">
        <f t="shared" si="24"/>
        <v>0.0010000000000047748</v>
      </c>
      <c r="F467" s="259">
        <f t="shared" si="25"/>
        <v>3.5462250434581892</v>
      </c>
      <c r="G467" s="127">
        <f t="shared" si="23"/>
        <v>281.99</v>
      </c>
      <c r="H467" s="134">
        <v>45</v>
      </c>
      <c r="I467" s="146">
        <v>811.87</v>
      </c>
      <c r="J467" s="146">
        <v>529.88</v>
      </c>
    </row>
    <row r="468" spans="1:10" ht="23.25">
      <c r="A468" s="132">
        <v>22905</v>
      </c>
      <c r="B468" s="134">
        <v>25</v>
      </c>
      <c r="C468" s="180">
        <v>87.0724</v>
      </c>
      <c r="D468" s="180">
        <v>87.0734</v>
      </c>
      <c r="E468" s="127">
        <f t="shared" si="24"/>
        <v>0.0010000000000047748</v>
      </c>
      <c r="F468" s="259">
        <f t="shared" si="25"/>
        <v>3.3180702103814945</v>
      </c>
      <c r="G468" s="127">
        <f t="shared" si="23"/>
        <v>301.38</v>
      </c>
      <c r="H468" s="134">
        <v>46</v>
      </c>
      <c r="I468" s="146">
        <v>835.2</v>
      </c>
      <c r="J468" s="146">
        <v>533.82</v>
      </c>
    </row>
    <row r="469" spans="1:10" ht="23.25">
      <c r="A469" s="132"/>
      <c r="B469" s="134">
        <v>26</v>
      </c>
      <c r="C469" s="180">
        <v>85.8197</v>
      </c>
      <c r="D469" s="180">
        <v>85.8212</v>
      </c>
      <c r="E469" s="127">
        <f t="shared" si="24"/>
        <v>0.0015000000000071623</v>
      </c>
      <c r="F469" s="259">
        <f t="shared" si="25"/>
        <v>4.671878406600313</v>
      </c>
      <c r="G469" s="127">
        <f t="shared" si="23"/>
        <v>321.06999999999994</v>
      </c>
      <c r="H469" s="134">
        <v>47</v>
      </c>
      <c r="I469" s="146">
        <v>691.42</v>
      </c>
      <c r="J469" s="146">
        <v>370.35</v>
      </c>
    </row>
    <row r="470" spans="1:10" ht="23.25">
      <c r="A470" s="132"/>
      <c r="B470" s="134">
        <v>27</v>
      </c>
      <c r="C470" s="180">
        <v>86.0192</v>
      </c>
      <c r="D470" s="180">
        <v>86.0215</v>
      </c>
      <c r="E470" s="127">
        <f t="shared" si="24"/>
        <v>0.002300000000005298</v>
      </c>
      <c r="F470" s="259">
        <f t="shared" si="25"/>
        <v>7.634094530022896</v>
      </c>
      <c r="G470" s="127">
        <f t="shared" si="23"/>
        <v>301.28</v>
      </c>
      <c r="H470" s="134">
        <v>48</v>
      </c>
      <c r="I470" s="146">
        <v>821.35</v>
      </c>
      <c r="J470" s="146">
        <v>520.07</v>
      </c>
    </row>
    <row r="471" spans="1:10" ht="23.25">
      <c r="A471" s="132">
        <v>22921</v>
      </c>
      <c r="B471" s="134">
        <v>31</v>
      </c>
      <c r="C471" s="180">
        <v>84.422</v>
      </c>
      <c r="D471" s="180">
        <v>84.4275</v>
      </c>
      <c r="E471" s="127">
        <f t="shared" si="24"/>
        <v>0.00549999999999784</v>
      </c>
      <c r="F471" s="259">
        <f t="shared" si="25"/>
        <v>20.24142499631179</v>
      </c>
      <c r="G471" s="127">
        <f t="shared" si="23"/>
        <v>271.72</v>
      </c>
      <c r="H471" s="134">
        <v>49</v>
      </c>
      <c r="I471" s="146">
        <v>814.11</v>
      </c>
      <c r="J471" s="146">
        <v>542.39</v>
      </c>
    </row>
    <row r="472" spans="1:10" ht="23.25">
      <c r="A472" s="132"/>
      <c r="B472" s="134">
        <v>32</v>
      </c>
      <c r="C472" s="180">
        <v>83.9805</v>
      </c>
      <c r="D472" s="180">
        <v>83.9836</v>
      </c>
      <c r="E472" s="127">
        <f t="shared" si="24"/>
        <v>0.0030999999999892225</v>
      </c>
      <c r="F472" s="259">
        <f t="shared" si="25"/>
        <v>11.37322522650777</v>
      </c>
      <c r="G472" s="127">
        <f t="shared" si="23"/>
        <v>272.56999999999994</v>
      </c>
      <c r="H472" s="134">
        <v>50</v>
      </c>
      <c r="I472" s="146">
        <v>800.53</v>
      </c>
      <c r="J472" s="146">
        <v>527.96</v>
      </c>
    </row>
    <row r="473" spans="1:10" ht="23.25">
      <c r="A473" s="132"/>
      <c r="B473" s="134">
        <v>33</v>
      </c>
      <c r="C473" s="180">
        <v>85.5353</v>
      </c>
      <c r="D473" s="180">
        <v>85.5407</v>
      </c>
      <c r="E473" s="127">
        <f t="shared" si="24"/>
        <v>0.00539999999999452</v>
      </c>
      <c r="F473" s="259">
        <f t="shared" si="25"/>
        <v>16.73847679859434</v>
      </c>
      <c r="G473" s="127">
        <f t="shared" si="23"/>
        <v>322.61</v>
      </c>
      <c r="H473" s="134">
        <v>51</v>
      </c>
      <c r="I473" s="146">
        <v>692.34</v>
      </c>
      <c r="J473" s="146">
        <v>369.73</v>
      </c>
    </row>
    <row r="474" spans="1:10" ht="23.25">
      <c r="A474" s="132">
        <v>22935</v>
      </c>
      <c r="B474" s="134">
        <v>34</v>
      </c>
      <c r="C474" s="180">
        <v>84.3206</v>
      </c>
      <c r="D474" s="180">
        <v>84.325</v>
      </c>
      <c r="E474" s="127">
        <f t="shared" si="24"/>
        <v>0.004400000000003956</v>
      </c>
      <c r="F474" s="259">
        <f t="shared" si="25"/>
        <v>14.377675391314433</v>
      </c>
      <c r="G474" s="127">
        <f t="shared" si="23"/>
        <v>306.03000000000003</v>
      </c>
      <c r="H474" s="134">
        <v>52</v>
      </c>
      <c r="I474" s="146">
        <v>698.97</v>
      </c>
      <c r="J474" s="146">
        <v>392.94</v>
      </c>
    </row>
    <row r="475" spans="1:10" ht="23.25">
      <c r="A475" s="132"/>
      <c r="B475" s="134">
        <v>35</v>
      </c>
      <c r="C475" s="180">
        <v>86.0671</v>
      </c>
      <c r="D475" s="180">
        <v>86.0723</v>
      </c>
      <c r="E475" s="127">
        <f t="shared" si="24"/>
        <v>0.005200000000002092</v>
      </c>
      <c r="F475" s="259">
        <f t="shared" si="25"/>
        <v>17.95022265180742</v>
      </c>
      <c r="G475" s="127">
        <f t="shared" si="23"/>
        <v>289.69000000000005</v>
      </c>
      <c r="H475" s="134">
        <v>53</v>
      </c>
      <c r="I475" s="146">
        <v>661.47</v>
      </c>
      <c r="J475" s="146">
        <v>371.78</v>
      </c>
    </row>
    <row r="476" spans="1:10" ht="23.25">
      <c r="A476" s="132"/>
      <c r="B476" s="134">
        <v>36</v>
      </c>
      <c r="C476" s="180">
        <v>85.0202</v>
      </c>
      <c r="D476" s="180">
        <v>85.0235</v>
      </c>
      <c r="E476" s="127">
        <f t="shared" si="24"/>
        <v>0.003299999999995862</v>
      </c>
      <c r="F476" s="259">
        <f t="shared" si="25"/>
        <v>11.927136041621589</v>
      </c>
      <c r="G476" s="127">
        <f t="shared" si="23"/>
        <v>276.68000000000006</v>
      </c>
      <c r="H476" s="134">
        <v>54</v>
      </c>
      <c r="I476" s="146">
        <v>787.19</v>
      </c>
      <c r="J476" s="146">
        <v>510.51</v>
      </c>
    </row>
    <row r="477" spans="1:10" ht="23.25">
      <c r="A477" s="132">
        <v>22940</v>
      </c>
      <c r="B477" s="134">
        <v>1</v>
      </c>
      <c r="C477" s="180">
        <v>85.3681</v>
      </c>
      <c r="D477" s="180">
        <v>85.3686</v>
      </c>
      <c r="E477" s="127">
        <f t="shared" si="24"/>
        <v>0.0005000000000023874</v>
      </c>
      <c r="F477" s="259">
        <f t="shared" si="25"/>
        <v>1.5682338550399506</v>
      </c>
      <c r="G477" s="127">
        <f t="shared" si="23"/>
        <v>318.83</v>
      </c>
      <c r="H477" s="134">
        <v>55</v>
      </c>
      <c r="I477" s="146">
        <v>595.01</v>
      </c>
      <c r="J477" s="146">
        <v>276.18</v>
      </c>
    </row>
    <row r="478" spans="1:10" ht="23.25">
      <c r="A478" s="132"/>
      <c r="B478" s="134">
        <v>2</v>
      </c>
      <c r="C478" s="180">
        <v>87.4483</v>
      </c>
      <c r="D478" s="180">
        <v>87.4507</v>
      </c>
      <c r="E478" s="127">
        <f t="shared" si="24"/>
        <v>0.0023999999999944066</v>
      </c>
      <c r="F478" s="259">
        <f t="shared" si="25"/>
        <v>8.608321377311357</v>
      </c>
      <c r="G478" s="127">
        <f t="shared" si="23"/>
        <v>278.8</v>
      </c>
      <c r="H478" s="134">
        <v>56</v>
      </c>
      <c r="I478" s="146">
        <v>684.49</v>
      </c>
      <c r="J478" s="146">
        <v>405.69</v>
      </c>
    </row>
    <row r="479" spans="1:10" ht="23.25">
      <c r="A479" s="132"/>
      <c r="B479" s="134">
        <v>3</v>
      </c>
      <c r="C479" s="180">
        <v>85.8575</v>
      </c>
      <c r="D479" s="180">
        <v>85.8585</v>
      </c>
      <c r="E479" s="127">
        <f t="shared" si="24"/>
        <v>0.0010000000000047748</v>
      </c>
      <c r="F479" s="259">
        <f t="shared" si="25"/>
        <v>3.768465480874189</v>
      </c>
      <c r="G479" s="127">
        <f t="shared" si="23"/>
        <v>265.36</v>
      </c>
      <c r="H479" s="134">
        <v>57</v>
      </c>
      <c r="I479" s="146">
        <v>814.86</v>
      </c>
      <c r="J479" s="146">
        <v>549.5</v>
      </c>
    </row>
    <row r="480" spans="1:10" ht="23.25">
      <c r="A480" s="132">
        <v>22954</v>
      </c>
      <c r="B480" s="134">
        <v>7</v>
      </c>
      <c r="C480" s="180">
        <v>86.3814</v>
      </c>
      <c r="D480" s="180">
        <v>86.3845</v>
      </c>
      <c r="E480" s="127">
        <f t="shared" si="24"/>
        <v>0.0031000000000034333</v>
      </c>
      <c r="F480" s="259">
        <f t="shared" si="25"/>
        <v>11.69149537998655</v>
      </c>
      <c r="G480" s="127">
        <f t="shared" si="23"/>
        <v>265.15</v>
      </c>
      <c r="H480" s="134">
        <v>58</v>
      </c>
      <c r="I480" s="146">
        <v>821.59</v>
      </c>
      <c r="J480" s="146">
        <v>556.44</v>
      </c>
    </row>
    <row r="481" spans="1:10" ht="23.25">
      <c r="A481" s="132"/>
      <c r="B481" s="134">
        <v>8</v>
      </c>
      <c r="C481" s="180">
        <v>84.7942</v>
      </c>
      <c r="D481" s="180">
        <v>84.7968</v>
      </c>
      <c r="E481" s="127">
        <f t="shared" si="24"/>
        <v>0.002600000000001046</v>
      </c>
      <c r="F481" s="259">
        <f t="shared" si="25"/>
        <v>8.891320703101862</v>
      </c>
      <c r="G481" s="127">
        <f t="shared" si="23"/>
        <v>292.41999999999996</v>
      </c>
      <c r="H481" s="134">
        <v>59</v>
      </c>
      <c r="I481" s="146">
        <v>868.16</v>
      </c>
      <c r="J481" s="146">
        <v>575.74</v>
      </c>
    </row>
    <row r="482" spans="1:10" ht="23.25">
      <c r="A482" s="132"/>
      <c r="B482" s="134">
        <v>9</v>
      </c>
      <c r="C482" s="180">
        <v>87.6606</v>
      </c>
      <c r="D482" s="180">
        <v>87.6622</v>
      </c>
      <c r="E482" s="127">
        <f t="shared" si="24"/>
        <v>0.001599999999996271</v>
      </c>
      <c r="F482" s="259">
        <f t="shared" si="25"/>
        <v>5.536140617958794</v>
      </c>
      <c r="G482" s="127">
        <f t="shared" si="23"/>
        <v>289.01</v>
      </c>
      <c r="H482" s="134">
        <v>60</v>
      </c>
      <c r="I482" s="146">
        <v>794.89</v>
      </c>
      <c r="J482" s="146">
        <v>505.88</v>
      </c>
    </row>
    <row r="483" spans="1:10" ht="23.25">
      <c r="A483" s="132">
        <v>22989</v>
      </c>
      <c r="B483" s="134">
        <v>7</v>
      </c>
      <c r="C483" s="180">
        <v>86.357</v>
      </c>
      <c r="D483" s="180">
        <v>86.3613</v>
      </c>
      <c r="E483" s="127">
        <f t="shared" si="24"/>
        <v>0.004300000000000637</v>
      </c>
      <c r="F483" s="259">
        <f t="shared" si="25"/>
        <v>15.353304531012375</v>
      </c>
      <c r="G483" s="127">
        <f t="shared" si="23"/>
        <v>280.07000000000005</v>
      </c>
      <c r="H483" s="134">
        <v>61</v>
      </c>
      <c r="I483" s="146">
        <v>825.6</v>
      </c>
      <c r="J483" s="146">
        <v>545.53</v>
      </c>
    </row>
    <row r="484" spans="1:10" ht="23.25">
      <c r="A484" s="132"/>
      <c r="B484" s="134">
        <v>8</v>
      </c>
      <c r="C484" s="180">
        <v>84.7525</v>
      </c>
      <c r="D484" s="180">
        <v>84.756</v>
      </c>
      <c r="E484" s="127">
        <f t="shared" si="24"/>
        <v>0.003500000000002501</v>
      </c>
      <c r="F484" s="259">
        <f t="shared" si="25"/>
        <v>12.786789419854234</v>
      </c>
      <c r="G484" s="127">
        <f t="shared" si="23"/>
        <v>273.72</v>
      </c>
      <c r="H484" s="134">
        <v>62</v>
      </c>
      <c r="I484" s="146">
        <v>849.01</v>
      </c>
      <c r="J484" s="146">
        <v>575.29</v>
      </c>
    </row>
    <row r="485" spans="1:10" ht="23.25">
      <c r="A485" s="132"/>
      <c r="B485" s="134">
        <v>9</v>
      </c>
      <c r="C485" s="180">
        <v>87.627</v>
      </c>
      <c r="D485" s="180">
        <v>87.6285</v>
      </c>
      <c r="E485" s="127">
        <f t="shared" si="24"/>
        <v>0.0015000000000071623</v>
      </c>
      <c r="F485" s="259">
        <f t="shared" si="25"/>
        <v>5.680957430719446</v>
      </c>
      <c r="G485" s="127">
        <f t="shared" si="23"/>
        <v>264.03999999999996</v>
      </c>
      <c r="H485" s="134">
        <v>63</v>
      </c>
      <c r="I485" s="146">
        <v>828.66</v>
      </c>
      <c r="J485" s="146">
        <v>564.62</v>
      </c>
    </row>
    <row r="486" spans="1:10" ht="23.25">
      <c r="A486" s="132">
        <v>23003</v>
      </c>
      <c r="B486" s="134">
        <v>10</v>
      </c>
      <c r="C486" s="180">
        <v>85.0654</v>
      </c>
      <c r="D486" s="180">
        <v>85.0687</v>
      </c>
      <c r="E486" s="127">
        <f t="shared" si="24"/>
        <v>0.0033000000000100727</v>
      </c>
      <c r="F486" s="259">
        <f t="shared" si="25"/>
        <v>10.04688546553636</v>
      </c>
      <c r="G486" s="127">
        <f t="shared" si="23"/>
        <v>328.46000000000004</v>
      </c>
      <c r="H486" s="134">
        <v>64</v>
      </c>
      <c r="I486" s="146">
        <v>666.33</v>
      </c>
      <c r="J486" s="146">
        <v>337.87</v>
      </c>
    </row>
    <row r="487" spans="1:10" ht="23.25">
      <c r="A487" s="132"/>
      <c r="B487" s="134">
        <v>11</v>
      </c>
      <c r="C487" s="180">
        <v>86.0671</v>
      </c>
      <c r="D487" s="180">
        <v>86.0716</v>
      </c>
      <c r="E487" s="127">
        <f t="shared" si="24"/>
        <v>0.004500000000007276</v>
      </c>
      <c r="F487" s="259">
        <f t="shared" si="25"/>
        <v>15.738117721146004</v>
      </c>
      <c r="G487" s="127">
        <f t="shared" si="23"/>
        <v>285.92999999999995</v>
      </c>
      <c r="H487" s="134">
        <v>65</v>
      </c>
      <c r="I487" s="146">
        <v>845.81</v>
      </c>
      <c r="J487" s="146">
        <v>559.88</v>
      </c>
    </row>
    <row r="488" spans="1:10" ht="23.25">
      <c r="A488" s="132"/>
      <c r="B488" s="134">
        <v>12</v>
      </c>
      <c r="C488" s="180">
        <v>84.8236</v>
      </c>
      <c r="D488" s="180">
        <v>84.8253</v>
      </c>
      <c r="E488" s="127">
        <f t="shared" si="24"/>
        <v>0.0016999999999995907</v>
      </c>
      <c r="F488" s="259">
        <f t="shared" si="25"/>
        <v>5.975815523058179</v>
      </c>
      <c r="G488" s="127">
        <f t="shared" si="23"/>
        <v>284.48</v>
      </c>
      <c r="H488" s="134">
        <v>66</v>
      </c>
      <c r="I488" s="146">
        <v>803.76</v>
      </c>
      <c r="J488" s="146">
        <v>519.28</v>
      </c>
    </row>
    <row r="489" spans="1:10" ht="23.25">
      <c r="A489" s="132">
        <v>23018</v>
      </c>
      <c r="B489" s="134">
        <v>31</v>
      </c>
      <c r="C489" s="180">
        <v>93.4297</v>
      </c>
      <c r="D489" s="180">
        <v>93.4375</v>
      </c>
      <c r="E489" s="127">
        <f t="shared" si="24"/>
        <v>0.007800000000003138</v>
      </c>
      <c r="F489" s="259">
        <f t="shared" si="25"/>
        <v>25.70016474465614</v>
      </c>
      <c r="G489" s="127">
        <f t="shared" si="23"/>
        <v>303.5</v>
      </c>
      <c r="H489" s="134">
        <v>67</v>
      </c>
      <c r="I489" s="146">
        <v>678.36</v>
      </c>
      <c r="J489" s="146">
        <v>374.86</v>
      </c>
    </row>
    <row r="490" spans="1:10" ht="23.25">
      <c r="A490" s="132"/>
      <c r="B490" s="134">
        <v>32</v>
      </c>
      <c r="C490" s="180">
        <v>83.996</v>
      </c>
      <c r="D490" s="180">
        <v>84.0008</v>
      </c>
      <c r="E490" s="127">
        <f t="shared" si="24"/>
        <v>0.004800000000003024</v>
      </c>
      <c r="F490" s="259">
        <f t="shared" si="25"/>
        <v>15.289058767329267</v>
      </c>
      <c r="G490" s="127">
        <f t="shared" si="23"/>
        <v>313.95000000000005</v>
      </c>
      <c r="H490" s="134">
        <v>68</v>
      </c>
      <c r="I490" s="146">
        <v>652.19</v>
      </c>
      <c r="J490" s="146">
        <v>338.24</v>
      </c>
    </row>
    <row r="491" spans="1:10" ht="23.25">
      <c r="A491" s="132"/>
      <c r="B491" s="134">
        <v>33</v>
      </c>
      <c r="C491" s="180">
        <v>91.1105</v>
      </c>
      <c r="D491" s="180">
        <v>91.1167</v>
      </c>
      <c r="E491" s="127">
        <f t="shared" si="24"/>
        <v>0.006199999999992656</v>
      </c>
      <c r="F491" s="259">
        <f t="shared" si="25"/>
        <v>23.516025033160084</v>
      </c>
      <c r="G491" s="127">
        <f t="shared" si="23"/>
        <v>263.65</v>
      </c>
      <c r="H491" s="134">
        <v>69</v>
      </c>
      <c r="I491" s="146">
        <v>816.29</v>
      </c>
      <c r="J491" s="146">
        <v>552.64</v>
      </c>
    </row>
    <row r="492" spans="1:10" ht="23.25">
      <c r="A492" s="132">
        <v>23031</v>
      </c>
      <c r="B492" s="134">
        <v>34</v>
      </c>
      <c r="C492" s="180">
        <v>84.2663</v>
      </c>
      <c r="D492" s="180">
        <v>84.27</v>
      </c>
      <c r="E492" s="127">
        <f t="shared" si="24"/>
        <v>0.0036999999999949296</v>
      </c>
      <c r="F492" s="259">
        <f t="shared" si="25"/>
        <v>12.81207798052193</v>
      </c>
      <c r="G492" s="127">
        <f t="shared" si="23"/>
        <v>288.7900000000001</v>
      </c>
      <c r="H492" s="134">
        <v>70</v>
      </c>
      <c r="I492" s="146">
        <v>831.82</v>
      </c>
      <c r="J492" s="146">
        <v>543.03</v>
      </c>
    </row>
    <row r="493" spans="1:10" ht="23.25">
      <c r="A493" s="132"/>
      <c r="B493" s="134">
        <v>35</v>
      </c>
      <c r="C493" s="180">
        <v>86.028</v>
      </c>
      <c r="D493" s="180">
        <v>86.033</v>
      </c>
      <c r="E493" s="127">
        <f t="shared" si="24"/>
        <v>0.0049999999999954525</v>
      </c>
      <c r="F493" s="259">
        <f t="shared" si="25"/>
        <v>16.43601459516601</v>
      </c>
      <c r="G493" s="127">
        <f t="shared" si="23"/>
        <v>304.21000000000004</v>
      </c>
      <c r="H493" s="134">
        <v>71</v>
      </c>
      <c r="I493" s="146">
        <v>789.86</v>
      </c>
      <c r="J493" s="146">
        <v>485.65</v>
      </c>
    </row>
    <row r="494" spans="1:10" ht="23.25">
      <c r="A494" s="132"/>
      <c r="B494" s="134">
        <v>36</v>
      </c>
      <c r="C494" s="180">
        <v>85.0014</v>
      </c>
      <c r="D494" s="180">
        <v>85.005</v>
      </c>
      <c r="E494" s="127">
        <f t="shared" si="24"/>
        <v>0.00359999999999161</v>
      </c>
      <c r="F494" s="259">
        <f t="shared" si="25"/>
        <v>12.115093387149958</v>
      </c>
      <c r="G494" s="127">
        <f t="shared" si="23"/>
        <v>297.15</v>
      </c>
      <c r="H494" s="134">
        <v>72</v>
      </c>
      <c r="I494" s="146">
        <v>797.17</v>
      </c>
      <c r="J494" s="146">
        <v>500.02</v>
      </c>
    </row>
    <row r="495" spans="1:10" ht="23.25">
      <c r="A495" s="132">
        <v>23045</v>
      </c>
      <c r="B495" s="134">
        <v>34</v>
      </c>
      <c r="C495" s="180">
        <v>84.3282</v>
      </c>
      <c r="D495" s="180">
        <v>84.3284</v>
      </c>
      <c r="E495" s="127">
        <f t="shared" si="24"/>
        <v>0.0002000000000066393</v>
      </c>
      <c r="F495" s="259">
        <f t="shared" si="25"/>
        <v>0.6832001093346973</v>
      </c>
      <c r="G495" s="127">
        <f t="shared" si="23"/>
        <v>292.74</v>
      </c>
      <c r="H495" s="134">
        <v>73</v>
      </c>
      <c r="I495" s="146">
        <v>826.26</v>
      </c>
      <c r="J495" s="146">
        <v>533.52</v>
      </c>
    </row>
    <row r="496" spans="1:10" ht="23.25">
      <c r="A496" s="132"/>
      <c r="B496" s="134">
        <v>35</v>
      </c>
      <c r="C496" s="180">
        <v>86.0646</v>
      </c>
      <c r="D496" s="180">
        <v>86.065</v>
      </c>
      <c r="E496" s="127">
        <f t="shared" si="24"/>
        <v>0.00039999999999906777</v>
      </c>
      <c r="F496" s="259">
        <f t="shared" si="25"/>
        <v>1.192285910158478</v>
      </c>
      <c r="G496" s="127">
        <f t="shared" si="23"/>
        <v>335.49</v>
      </c>
      <c r="H496" s="134">
        <v>74</v>
      </c>
      <c r="I496" s="146">
        <v>683.97</v>
      </c>
      <c r="J496" s="146">
        <v>348.48</v>
      </c>
    </row>
    <row r="497" spans="1:10" ht="23.25">
      <c r="A497" s="132"/>
      <c r="B497" s="134">
        <v>36</v>
      </c>
      <c r="C497" s="180">
        <v>85.0023</v>
      </c>
      <c r="D497" s="180">
        <v>85.0024</v>
      </c>
      <c r="E497" s="180">
        <f t="shared" si="24"/>
        <v>9.99999999891088E-05</v>
      </c>
      <c r="F497" s="259">
        <f t="shared" si="25"/>
        <v>0.3817813919333746</v>
      </c>
      <c r="G497" s="127">
        <f t="shared" si="23"/>
        <v>261.92999999999995</v>
      </c>
      <c r="H497" s="134">
        <v>75</v>
      </c>
      <c r="I497" s="146">
        <v>819.3</v>
      </c>
      <c r="J497" s="146">
        <v>557.37</v>
      </c>
    </row>
    <row r="498" spans="1:10" ht="23.25">
      <c r="A498" s="132">
        <v>23073</v>
      </c>
      <c r="B498" s="134">
        <v>13</v>
      </c>
      <c r="C498" s="180">
        <v>87.1493</v>
      </c>
      <c r="D498" s="180">
        <v>87.151</v>
      </c>
      <c r="E498" s="127">
        <f t="shared" si="24"/>
        <v>0.0016999999999995907</v>
      </c>
      <c r="F498" s="259">
        <f t="shared" si="25"/>
        <v>6.0562878517976175</v>
      </c>
      <c r="G498" s="127">
        <f t="shared" si="23"/>
        <v>280.69999999999993</v>
      </c>
      <c r="H498" s="134">
        <v>76</v>
      </c>
      <c r="I498" s="146">
        <v>799.9</v>
      </c>
      <c r="J498" s="146">
        <v>519.2</v>
      </c>
    </row>
    <row r="499" spans="1:10" ht="23.25">
      <c r="A499" s="132"/>
      <c r="B499" s="134">
        <v>14</v>
      </c>
      <c r="C499" s="180">
        <v>85.9718</v>
      </c>
      <c r="D499" s="180">
        <v>85.9727</v>
      </c>
      <c r="E499" s="127">
        <f t="shared" si="24"/>
        <v>0.0009000000000014552</v>
      </c>
      <c r="F499" s="259">
        <f t="shared" si="25"/>
        <v>3.936146949492479</v>
      </c>
      <c r="G499" s="127">
        <f t="shared" si="23"/>
        <v>228.64999999999998</v>
      </c>
      <c r="H499" s="134">
        <v>77</v>
      </c>
      <c r="I499" s="146">
        <v>828.43</v>
      </c>
      <c r="J499" s="146">
        <v>599.78</v>
      </c>
    </row>
    <row r="500" spans="1:10" ht="23.25">
      <c r="A500" s="132"/>
      <c r="B500" s="134">
        <v>15</v>
      </c>
      <c r="C500" s="180">
        <v>87.0293</v>
      </c>
      <c r="D500" s="180">
        <v>87.0317</v>
      </c>
      <c r="E500" s="127">
        <f t="shared" si="24"/>
        <v>0.0023999999999944066</v>
      </c>
      <c r="F500" s="259">
        <f t="shared" si="25"/>
        <v>9.087122789725518</v>
      </c>
      <c r="G500" s="127">
        <f t="shared" si="23"/>
        <v>264.11</v>
      </c>
      <c r="H500" s="134">
        <v>78</v>
      </c>
      <c r="I500" s="146">
        <v>806.27</v>
      </c>
      <c r="J500" s="146">
        <v>542.16</v>
      </c>
    </row>
    <row r="501" spans="1:10" ht="23.25">
      <c r="A501" s="132"/>
      <c r="B501" s="134">
        <v>16</v>
      </c>
      <c r="C501" s="180">
        <v>85.71</v>
      </c>
      <c r="D501" s="180">
        <v>85.7131</v>
      </c>
      <c r="E501" s="127">
        <f t="shared" si="24"/>
        <v>0.0031000000000034333</v>
      </c>
      <c r="F501" s="259">
        <f t="shared" si="25"/>
        <v>9.409336490024385</v>
      </c>
      <c r="G501" s="127">
        <f t="shared" si="23"/>
        <v>329.4599999999999</v>
      </c>
      <c r="H501" s="134">
        <v>79</v>
      </c>
      <c r="I501" s="146">
        <v>605.56</v>
      </c>
      <c r="J501" s="146">
        <v>276.1</v>
      </c>
    </row>
    <row r="502" spans="1:10" ht="23.25">
      <c r="A502" s="132"/>
      <c r="B502" s="134">
        <v>17</v>
      </c>
      <c r="C502" s="180">
        <v>89.4237</v>
      </c>
      <c r="D502" s="180">
        <v>89.429</v>
      </c>
      <c r="E502" s="127">
        <f t="shared" si="24"/>
        <v>0.0053000000000054115</v>
      </c>
      <c r="F502" s="259">
        <f t="shared" si="25"/>
        <v>18.886077753645054</v>
      </c>
      <c r="G502" s="127">
        <f t="shared" si="23"/>
        <v>280.63</v>
      </c>
      <c r="H502" s="134">
        <v>80</v>
      </c>
      <c r="I502" s="146">
        <v>821.6</v>
      </c>
      <c r="J502" s="146">
        <v>540.97</v>
      </c>
    </row>
    <row r="503" spans="1:10" s="257" customFormat="1" ht="24" thickBot="1">
      <c r="A503" s="252"/>
      <c r="B503" s="253">
        <v>18</v>
      </c>
      <c r="C503" s="254">
        <v>86.8413</v>
      </c>
      <c r="D503" s="254">
        <v>86.8444</v>
      </c>
      <c r="E503" s="255">
        <f t="shared" si="24"/>
        <v>0.0030999999999892225</v>
      </c>
      <c r="F503" s="264">
        <f t="shared" si="25"/>
        <v>11.551216603902164</v>
      </c>
      <c r="G503" s="255">
        <f t="shared" si="23"/>
        <v>268.3699999999999</v>
      </c>
      <c r="H503" s="253">
        <v>81</v>
      </c>
      <c r="I503" s="256">
        <v>843.56</v>
      </c>
      <c r="J503" s="256">
        <v>575.19</v>
      </c>
    </row>
    <row r="504" spans="1:10" ht="24" thickTop="1">
      <c r="A504" s="265">
        <v>23103</v>
      </c>
      <c r="B504" s="274">
        <v>7</v>
      </c>
      <c r="C504" s="267">
        <v>86.4135</v>
      </c>
      <c r="D504" s="267">
        <v>86.417</v>
      </c>
      <c r="E504" s="277">
        <f t="shared" si="24"/>
        <v>0.003500000000002501</v>
      </c>
      <c r="F504" s="281">
        <f t="shared" si="25"/>
        <v>11.65035616803975</v>
      </c>
      <c r="G504" s="279">
        <f t="shared" si="23"/>
        <v>300.41999999999996</v>
      </c>
      <c r="H504" s="266">
        <v>1</v>
      </c>
      <c r="I504" s="268">
        <v>648.89</v>
      </c>
      <c r="J504" s="268">
        <v>348.47</v>
      </c>
    </row>
    <row r="505" spans="1:10" ht="23.25">
      <c r="A505" s="269"/>
      <c r="B505" s="275">
        <v>8</v>
      </c>
      <c r="C505" s="271">
        <v>84.8181</v>
      </c>
      <c r="D505" s="271">
        <v>84.8225</v>
      </c>
      <c r="E505" s="272">
        <f t="shared" si="24"/>
        <v>0.004400000000003956</v>
      </c>
      <c r="F505" s="282">
        <f t="shared" si="25"/>
        <v>16.69005803589863</v>
      </c>
      <c r="G505" s="272">
        <f t="shared" si="23"/>
        <v>263.63</v>
      </c>
      <c r="H505" s="270">
        <v>2</v>
      </c>
      <c r="I505" s="273">
        <v>780.93</v>
      </c>
      <c r="J505" s="273">
        <v>517.3</v>
      </c>
    </row>
    <row r="506" spans="1:10" ht="23.25">
      <c r="A506" s="269"/>
      <c r="B506" s="275">
        <v>9</v>
      </c>
      <c r="C506" s="271">
        <v>87.6728</v>
      </c>
      <c r="D506" s="271">
        <v>87.6797</v>
      </c>
      <c r="E506" s="278">
        <f t="shared" si="24"/>
        <v>0.0069000000000016826</v>
      </c>
      <c r="F506" s="283">
        <f t="shared" si="25"/>
        <v>24.82014388489814</v>
      </c>
      <c r="G506" s="280">
        <f t="shared" si="23"/>
        <v>278</v>
      </c>
      <c r="H506" s="270">
        <v>3</v>
      </c>
      <c r="I506" s="273">
        <v>807.77</v>
      </c>
      <c r="J506" s="273">
        <v>529.77</v>
      </c>
    </row>
    <row r="507" spans="1:10" ht="23.25">
      <c r="A507" s="269">
        <v>23122</v>
      </c>
      <c r="B507" s="275">
        <v>10</v>
      </c>
      <c r="C507" s="271">
        <v>85.1074</v>
      </c>
      <c r="D507" s="271">
        <v>85.1092</v>
      </c>
      <c r="E507" s="272">
        <f t="shared" si="24"/>
        <v>0.0018000000000029104</v>
      </c>
      <c r="F507" s="282">
        <f t="shared" si="25"/>
        <v>5.890630624743629</v>
      </c>
      <c r="G507" s="272">
        <f t="shared" si="23"/>
        <v>305.56999999999994</v>
      </c>
      <c r="H507" s="270">
        <v>4</v>
      </c>
      <c r="I507" s="273">
        <v>673.06</v>
      </c>
      <c r="J507" s="273">
        <v>367.49</v>
      </c>
    </row>
    <row r="508" spans="1:10" ht="23.25">
      <c r="A508" s="269"/>
      <c r="B508" s="275">
        <v>11</v>
      </c>
      <c r="C508" s="271">
        <v>86.1082</v>
      </c>
      <c r="D508" s="271">
        <v>86.1117</v>
      </c>
      <c r="E508" s="276">
        <f t="shared" si="24"/>
        <v>0.003500000000002501</v>
      </c>
      <c r="F508" s="282">
        <f t="shared" si="25"/>
        <v>11.227664966485422</v>
      </c>
      <c r="G508" s="272">
        <f>I508-J508</f>
        <v>311.73</v>
      </c>
      <c r="H508" s="270">
        <v>5</v>
      </c>
      <c r="I508" s="273">
        <v>679.85</v>
      </c>
      <c r="J508" s="273">
        <v>368.12</v>
      </c>
    </row>
    <row r="509" spans="1:10" ht="23.25">
      <c r="A509" s="269"/>
      <c r="B509" s="270">
        <v>12</v>
      </c>
      <c r="C509" s="271">
        <v>84.8691</v>
      </c>
      <c r="D509" s="271">
        <v>84.8715</v>
      </c>
      <c r="E509" s="276">
        <f t="shared" si="24"/>
        <v>0.0023999999999944066</v>
      </c>
      <c r="F509" s="282">
        <f t="shared" si="25"/>
        <v>7.426431908885128</v>
      </c>
      <c r="G509" s="272">
        <f>I509-J509</f>
        <v>323.16999999999996</v>
      </c>
      <c r="H509" s="270">
        <v>6</v>
      </c>
      <c r="I509" s="273">
        <v>692.77</v>
      </c>
      <c r="J509" s="273">
        <v>369.6</v>
      </c>
    </row>
    <row r="510" spans="1:10" ht="23.25">
      <c r="A510" s="269">
        <v>23136</v>
      </c>
      <c r="B510" s="270">
        <v>4</v>
      </c>
      <c r="C510" s="271">
        <v>85.0593</v>
      </c>
      <c r="D510" s="271">
        <v>85.0632</v>
      </c>
      <c r="E510" s="276">
        <f t="shared" si="24"/>
        <v>0.003900000000001569</v>
      </c>
      <c r="F510" s="282">
        <f t="shared" si="25"/>
        <v>13.083296990846954</v>
      </c>
      <c r="G510" s="272">
        <f aca="true" t="shared" si="26" ref="G510:G578">I510-J510</f>
        <v>298.09000000000003</v>
      </c>
      <c r="H510" s="270">
        <v>7</v>
      </c>
      <c r="I510" s="273">
        <v>718.69</v>
      </c>
      <c r="J510" s="273">
        <v>420.6</v>
      </c>
    </row>
    <row r="511" spans="1:10" ht="23.25">
      <c r="A511" s="269"/>
      <c r="B511" s="270">
        <v>5</v>
      </c>
      <c r="C511" s="271">
        <v>85.0774</v>
      </c>
      <c r="D511" s="271">
        <v>85.0779</v>
      </c>
      <c r="E511" s="276">
        <f t="shared" si="24"/>
        <v>0.0005000000000023874</v>
      </c>
      <c r="F511" s="282">
        <f t="shared" si="25"/>
        <v>1.7232465965962</v>
      </c>
      <c r="G511" s="272">
        <f t="shared" si="26"/>
        <v>290.15</v>
      </c>
      <c r="H511" s="270">
        <v>8</v>
      </c>
      <c r="I511" s="273">
        <v>806.68</v>
      </c>
      <c r="J511" s="273">
        <v>516.53</v>
      </c>
    </row>
    <row r="512" spans="1:10" ht="23.25">
      <c r="A512" s="269"/>
      <c r="B512" s="270">
        <v>6</v>
      </c>
      <c r="C512" s="271">
        <v>87.492</v>
      </c>
      <c r="D512" s="271">
        <v>87.4959</v>
      </c>
      <c r="E512" s="276">
        <f t="shared" si="24"/>
        <v>0.003900000000001569</v>
      </c>
      <c r="F512" s="282">
        <f t="shared" si="25"/>
        <v>13.441323453391588</v>
      </c>
      <c r="G512" s="272">
        <f t="shared" si="26"/>
        <v>290.15</v>
      </c>
      <c r="H512" s="270">
        <v>9</v>
      </c>
      <c r="I512" s="273">
        <v>806.68</v>
      </c>
      <c r="J512" s="273">
        <v>516.53</v>
      </c>
    </row>
    <row r="513" spans="1:10" ht="23.25">
      <c r="A513" s="269">
        <v>23149</v>
      </c>
      <c r="B513" s="270">
        <v>7</v>
      </c>
      <c r="C513" s="271">
        <v>86.4324</v>
      </c>
      <c r="D513" s="271">
        <v>86.4373</v>
      </c>
      <c r="E513" s="276">
        <f t="shared" si="24"/>
        <v>0.004899999999992133</v>
      </c>
      <c r="F513" s="282">
        <f t="shared" si="25"/>
        <v>15.896188158936363</v>
      </c>
      <c r="G513" s="272">
        <f t="shared" si="26"/>
        <v>308.24999999999994</v>
      </c>
      <c r="H513" s="270">
        <v>10</v>
      </c>
      <c r="I513" s="273">
        <v>818.67</v>
      </c>
      <c r="J513" s="273">
        <v>510.42</v>
      </c>
    </row>
    <row r="514" spans="1:10" ht="23.25">
      <c r="A514" s="269"/>
      <c r="B514" s="270">
        <v>8</v>
      </c>
      <c r="C514" s="271">
        <v>84.843</v>
      </c>
      <c r="D514" s="271">
        <v>84.849</v>
      </c>
      <c r="E514" s="276">
        <f aca="true" t="shared" si="27" ref="E514:E578">D514-C514</f>
        <v>0.006000000000000227</v>
      </c>
      <c r="F514" s="282">
        <f t="shared" si="25"/>
        <v>19.166879631996636</v>
      </c>
      <c r="G514" s="272">
        <f t="shared" si="26"/>
        <v>313.04</v>
      </c>
      <c r="H514" s="270">
        <v>11</v>
      </c>
      <c r="I514" s="273">
        <v>679.08</v>
      </c>
      <c r="J514" s="273">
        <v>366.04</v>
      </c>
    </row>
    <row r="515" spans="1:10" ht="23.25">
      <c r="A515" s="269"/>
      <c r="B515" s="270">
        <v>9</v>
      </c>
      <c r="C515" s="271">
        <v>87.6647</v>
      </c>
      <c r="D515" s="271">
        <v>87.675</v>
      </c>
      <c r="E515" s="276">
        <f t="shared" si="27"/>
        <v>0.010300000000000864</v>
      </c>
      <c r="F515" s="282">
        <f t="shared" si="25"/>
        <v>32.013426990740555</v>
      </c>
      <c r="G515" s="272">
        <f t="shared" si="26"/>
        <v>321.73999999999995</v>
      </c>
      <c r="H515" s="270">
        <v>12</v>
      </c>
      <c r="I515" s="273">
        <v>629.66</v>
      </c>
      <c r="J515" s="273">
        <v>307.92</v>
      </c>
    </row>
    <row r="516" spans="1:10" ht="23.25">
      <c r="A516" s="269">
        <v>23170</v>
      </c>
      <c r="B516" s="270">
        <v>10</v>
      </c>
      <c r="C516" s="271">
        <v>85.1169</v>
      </c>
      <c r="D516" s="271">
        <v>85.1187</v>
      </c>
      <c r="E516" s="276">
        <f t="shared" si="27"/>
        <v>0.0018000000000029104</v>
      </c>
      <c r="F516" s="282">
        <f t="shared" si="25"/>
        <v>6.944444444455675</v>
      </c>
      <c r="G516" s="272">
        <f t="shared" si="26"/>
        <v>259.19999999999993</v>
      </c>
      <c r="H516" s="270">
        <v>13</v>
      </c>
      <c r="I516" s="273">
        <v>821.14</v>
      </c>
      <c r="J516" s="273">
        <v>561.94</v>
      </c>
    </row>
    <row r="517" spans="1:10" ht="23.25">
      <c r="A517" s="269"/>
      <c r="B517" s="270">
        <v>11</v>
      </c>
      <c r="C517" s="271">
        <v>86.1365</v>
      </c>
      <c r="D517" s="271">
        <v>86.1388</v>
      </c>
      <c r="E517" s="272">
        <f t="shared" si="27"/>
        <v>0.002300000000005298</v>
      </c>
      <c r="F517" s="288">
        <f t="shared" si="25"/>
        <v>8.418124588263295</v>
      </c>
      <c r="G517" s="272">
        <f t="shared" si="26"/>
        <v>273.22</v>
      </c>
      <c r="H517" s="270">
        <v>14</v>
      </c>
      <c r="I517" s="273">
        <v>666.83</v>
      </c>
      <c r="J517" s="273">
        <v>393.61</v>
      </c>
    </row>
    <row r="518" spans="1:10" ht="23.25">
      <c r="A518" s="269"/>
      <c r="B518" s="270">
        <v>12</v>
      </c>
      <c r="C518" s="271">
        <v>84.88</v>
      </c>
      <c r="D518" s="271">
        <v>84.8828</v>
      </c>
      <c r="E518" s="272">
        <f t="shared" si="27"/>
        <v>0.0028000000000076852</v>
      </c>
      <c r="F518" s="288">
        <f t="shared" si="25"/>
        <v>9.641873278263379</v>
      </c>
      <c r="G518" s="272">
        <f t="shared" si="26"/>
        <v>290.4</v>
      </c>
      <c r="H518" s="270">
        <v>15</v>
      </c>
      <c r="I518" s="273">
        <v>825.34</v>
      </c>
      <c r="J518" s="273">
        <v>534.94</v>
      </c>
    </row>
    <row r="519" spans="1:10" ht="23.25">
      <c r="A519" s="269">
        <v>23186</v>
      </c>
      <c r="B519" s="270">
        <v>13</v>
      </c>
      <c r="C519" s="271">
        <v>87.1618</v>
      </c>
      <c r="D519" s="271">
        <v>87.167</v>
      </c>
      <c r="E519" s="272">
        <f t="shared" si="27"/>
        <v>0.005200000000002092</v>
      </c>
      <c r="F519" s="288">
        <f t="shared" si="25"/>
        <v>17.976285131545243</v>
      </c>
      <c r="G519" s="272">
        <f t="shared" si="26"/>
        <v>289.27</v>
      </c>
      <c r="H519" s="270">
        <v>16</v>
      </c>
      <c r="I519" s="273">
        <v>635.92</v>
      </c>
      <c r="J519" s="273">
        <v>346.65</v>
      </c>
    </row>
    <row r="520" spans="1:10" ht="23.25">
      <c r="A520" s="269"/>
      <c r="B520" s="270">
        <v>14</v>
      </c>
      <c r="C520" s="271">
        <v>85.9702</v>
      </c>
      <c r="D520" s="271">
        <v>85.9715</v>
      </c>
      <c r="E520" s="272">
        <f t="shared" si="27"/>
        <v>0.001300000000000523</v>
      </c>
      <c r="F520" s="288">
        <f t="shared" si="25"/>
        <v>3.9811355423547585</v>
      </c>
      <c r="G520" s="272">
        <f t="shared" si="26"/>
        <v>326.54</v>
      </c>
      <c r="H520" s="270">
        <v>17</v>
      </c>
      <c r="I520" s="273">
        <v>829.49</v>
      </c>
      <c r="J520" s="273">
        <v>502.95</v>
      </c>
    </row>
    <row r="521" spans="1:10" ht="23.25">
      <c r="A521" s="269"/>
      <c r="B521" s="270">
        <v>15</v>
      </c>
      <c r="C521" s="271">
        <v>87.0345</v>
      </c>
      <c r="D521" s="271">
        <v>87.0375</v>
      </c>
      <c r="E521" s="272">
        <f t="shared" si="27"/>
        <v>0.0030000000000001137</v>
      </c>
      <c r="F521" s="288">
        <f t="shared" si="25"/>
        <v>8.277232093588218</v>
      </c>
      <c r="G521" s="272">
        <f t="shared" si="26"/>
        <v>362.44</v>
      </c>
      <c r="H521" s="270">
        <v>18</v>
      </c>
      <c r="I521" s="273">
        <v>705.88</v>
      </c>
      <c r="J521" s="273">
        <v>343.44</v>
      </c>
    </row>
    <row r="522" spans="1:10" ht="23.25">
      <c r="A522" s="269">
        <v>23201</v>
      </c>
      <c r="B522" s="270">
        <v>7</v>
      </c>
      <c r="C522" s="271">
        <v>86.4009</v>
      </c>
      <c r="D522" s="271">
        <v>86.4054</v>
      </c>
      <c r="E522" s="272">
        <f t="shared" si="27"/>
        <v>0.004500000000007276</v>
      </c>
      <c r="F522" s="288">
        <f t="shared" si="25"/>
        <v>13.829558376124885</v>
      </c>
      <c r="G522" s="272">
        <f t="shared" si="26"/>
        <v>325.39</v>
      </c>
      <c r="H522" s="270">
        <v>19</v>
      </c>
      <c r="I522" s="273">
        <v>646.39</v>
      </c>
      <c r="J522" s="273">
        <v>321</v>
      </c>
    </row>
    <row r="523" spans="1:10" ht="23.25">
      <c r="A523" s="269"/>
      <c r="B523" s="270">
        <v>8</v>
      </c>
      <c r="C523" s="271">
        <v>84.812</v>
      </c>
      <c r="D523" s="271">
        <v>84.8181</v>
      </c>
      <c r="E523" s="272">
        <f t="shared" si="27"/>
        <v>0.006100000000003547</v>
      </c>
      <c r="F523" s="288">
        <f t="shared" si="25"/>
        <v>21.719779241600673</v>
      </c>
      <c r="G523" s="272">
        <f t="shared" si="26"/>
        <v>280.8499999999999</v>
      </c>
      <c r="H523" s="270">
        <v>20</v>
      </c>
      <c r="I523" s="273">
        <v>825.81</v>
      </c>
      <c r="J523" s="273">
        <v>544.96</v>
      </c>
    </row>
    <row r="524" spans="1:10" ht="23.25">
      <c r="A524" s="269"/>
      <c r="B524" s="270">
        <v>9</v>
      </c>
      <c r="C524" s="271">
        <v>87.6793</v>
      </c>
      <c r="D524" s="271">
        <v>87.6819</v>
      </c>
      <c r="E524" s="272">
        <f t="shared" si="27"/>
        <v>0.002600000000001046</v>
      </c>
      <c r="F524" s="288">
        <f t="shared" si="25"/>
        <v>8.52626746245506</v>
      </c>
      <c r="G524" s="272">
        <f t="shared" si="26"/>
        <v>304.94</v>
      </c>
      <c r="H524" s="270">
        <v>21</v>
      </c>
      <c r="I524" s="273">
        <v>770.36</v>
      </c>
      <c r="J524" s="273">
        <v>465.42</v>
      </c>
    </row>
    <row r="525" spans="1:10" ht="23.25">
      <c r="A525" s="269">
        <v>23212</v>
      </c>
      <c r="B525" s="270">
        <v>10</v>
      </c>
      <c r="C525" s="271">
        <v>85.0871</v>
      </c>
      <c r="D525" s="271">
        <v>85.0939</v>
      </c>
      <c r="E525" s="272">
        <f t="shared" si="27"/>
        <v>0.006799999999998363</v>
      </c>
      <c r="F525" s="288">
        <f t="shared" si="25"/>
        <v>24.808464064204166</v>
      </c>
      <c r="G525" s="272">
        <f t="shared" si="26"/>
        <v>274.1</v>
      </c>
      <c r="H525" s="270">
        <v>22</v>
      </c>
      <c r="I525" s="273">
        <v>838.08</v>
      </c>
      <c r="J525" s="273">
        <v>563.98</v>
      </c>
    </row>
    <row r="526" spans="1:10" ht="23.25">
      <c r="A526" s="269"/>
      <c r="B526" s="270">
        <v>11</v>
      </c>
      <c r="C526" s="271">
        <v>86.1104</v>
      </c>
      <c r="D526" s="271">
        <v>86.1188</v>
      </c>
      <c r="E526" s="272">
        <f t="shared" si="27"/>
        <v>0.008399999999994634</v>
      </c>
      <c r="F526" s="288">
        <f t="shared" si="25"/>
        <v>31.59201173415561</v>
      </c>
      <c r="G526" s="272">
        <f t="shared" si="26"/>
        <v>265.89</v>
      </c>
      <c r="H526" s="270">
        <v>23</v>
      </c>
      <c r="I526" s="273">
        <v>652.25</v>
      </c>
      <c r="J526" s="273">
        <v>386.36</v>
      </c>
    </row>
    <row r="527" spans="1:10" ht="23.25">
      <c r="A527" s="269"/>
      <c r="B527" s="270">
        <v>12</v>
      </c>
      <c r="C527" s="271">
        <v>84.8491</v>
      </c>
      <c r="D527" s="271">
        <v>84.8609</v>
      </c>
      <c r="E527" s="272">
        <f t="shared" si="27"/>
        <v>0.011799999999993815</v>
      </c>
      <c r="F527" s="288">
        <f t="shared" si="25"/>
        <v>41.89448270962798</v>
      </c>
      <c r="G527" s="272">
        <f t="shared" si="26"/>
        <v>281.65999999999997</v>
      </c>
      <c r="H527" s="270">
        <v>24</v>
      </c>
      <c r="I527" s="273">
        <v>833.9</v>
      </c>
      <c r="J527" s="273">
        <v>552.24</v>
      </c>
    </row>
    <row r="528" spans="1:10" ht="23.25">
      <c r="A528" s="269">
        <v>23227</v>
      </c>
      <c r="B528" s="270">
        <v>25</v>
      </c>
      <c r="C528" s="271">
        <v>84.975</v>
      </c>
      <c r="D528" s="271">
        <v>85.0039</v>
      </c>
      <c r="E528" s="272">
        <f t="shared" si="27"/>
        <v>0.028900000000007253</v>
      </c>
      <c r="F528" s="288">
        <f t="shared" si="25"/>
        <v>94.07552083335695</v>
      </c>
      <c r="G528" s="272">
        <f t="shared" si="26"/>
        <v>307.2</v>
      </c>
      <c r="H528" s="270">
        <v>25</v>
      </c>
      <c r="I528" s="273">
        <v>816.01</v>
      </c>
      <c r="J528" s="273">
        <v>508.81</v>
      </c>
    </row>
    <row r="529" spans="1:10" ht="23.25">
      <c r="A529" s="269"/>
      <c r="B529" s="270">
        <v>26</v>
      </c>
      <c r="C529" s="271">
        <v>90.8376</v>
      </c>
      <c r="D529" s="271">
        <v>90.8843</v>
      </c>
      <c r="E529" s="272">
        <f t="shared" si="27"/>
        <v>0.046700000000001296</v>
      </c>
      <c r="F529" s="288">
        <f t="shared" si="25"/>
        <v>144.93203401403173</v>
      </c>
      <c r="G529" s="272">
        <f t="shared" si="26"/>
        <v>322.21999999999997</v>
      </c>
      <c r="H529" s="270">
        <v>26</v>
      </c>
      <c r="I529" s="273">
        <v>747.63</v>
      </c>
      <c r="J529" s="273">
        <v>425.41</v>
      </c>
    </row>
    <row r="530" spans="1:10" ht="23.25">
      <c r="A530" s="269"/>
      <c r="B530" s="270">
        <v>27</v>
      </c>
      <c r="C530" s="271">
        <v>85.9921</v>
      </c>
      <c r="D530" s="271">
        <v>86.0232</v>
      </c>
      <c r="E530" s="272">
        <f t="shared" si="27"/>
        <v>0.03110000000000923</v>
      </c>
      <c r="F530" s="288">
        <f t="shared" si="25"/>
        <v>120.82831500838896</v>
      </c>
      <c r="G530" s="272">
        <f t="shared" si="26"/>
        <v>257.39</v>
      </c>
      <c r="H530" s="270">
        <v>27</v>
      </c>
      <c r="I530" s="273">
        <v>872.6</v>
      </c>
      <c r="J530" s="273">
        <v>615.21</v>
      </c>
    </row>
    <row r="531" spans="1:10" ht="23.25">
      <c r="A531" s="269">
        <v>23240</v>
      </c>
      <c r="B531" s="270">
        <v>28</v>
      </c>
      <c r="C531" s="271">
        <v>91.7483</v>
      </c>
      <c r="D531" s="271">
        <v>91.7581</v>
      </c>
      <c r="E531" s="272">
        <f t="shared" si="27"/>
        <v>0.009799999999998477</v>
      </c>
      <c r="F531" s="288">
        <f t="shared" si="25"/>
        <v>32.31124299373055</v>
      </c>
      <c r="G531" s="272">
        <f t="shared" si="26"/>
        <v>303.29999999999995</v>
      </c>
      <c r="H531" s="270">
        <v>28</v>
      </c>
      <c r="I531" s="273">
        <v>829.14</v>
      </c>
      <c r="J531" s="273">
        <v>525.84</v>
      </c>
    </row>
    <row r="532" spans="1:10" ht="23.25">
      <c r="A532" s="269"/>
      <c r="B532" s="270">
        <v>29</v>
      </c>
      <c r="C532" s="271">
        <v>85.2166</v>
      </c>
      <c r="D532" s="271">
        <v>85.2214</v>
      </c>
      <c r="E532" s="272">
        <f t="shared" si="27"/>
        <v>0.004800000000003024</v>
      </c>
      <c r="F532" s="288">
        <f t="shared" si="25"/>
        <v>18.371799288104352</v>
      </c>
      <c r="G532" s="272">
        <f t="shared" si="26"/>
        <v>261.27</v>
      </c>
      <c r="H532" s="270">
        <v>29</v>
      </c>
      <c r="I532" s="273">
        <v>794.16</v>
      </c>
      <c r="J532" s="273">
        <v>532.89</v>
      </c>
    </row>
    <row r="533" spans="1:10" ht="23.25">
      <c r="A533" s="269"/>
      <c r="B533" s="270">
        <v>30</v>
      </c>
      <c r="C533" s="271">
        <v>85.2963</v>
      </c>
      <c r="D533" s="271">
        <v>85.2989</v>
      </c>
      <c r="E533" s="272">
        <f t="shared" si="27"/>
        <v>0.002600000000001046</v>
      </c>
      <c r="F533" s="288">
        <f t="shared" si="25"/>
        <v>8.771633885499966</v>
      </c>
      <c r="G533" s="272">
        <f t="shared" si="26"/>
        <v>296.4100000000001</v>
      </c>
      <c r="H533" s="270">
        <v>30</v>
      </c>
      <c r="I533" s="273">
        <v>661.44</v>
      </c>
      <c r="J533" s="273">
        <v>365.03</v>
      </c>
    </row>
    <row r="534" spans="1:10" ht="23.25">
      <c r="A534" s="269">
        <v>23249</v>
      </c>
      <c r="B534" s="270">
        <v>31</v>
      </c>
      <c r="C534" s="271">
        <v>93.4224</v>
      </c>
      <c r="D534" s="271">
        <v>93.4289</v>
      </c>
      <c r="E534" s="272">
        <f t="shared" si="27"/>
        <v>0.006500000000002615</v>
      </c>
      <c r="F534" s="288">
        <f t="shared" si="25"/>
        <v>21.941668917103073</v>
      </c>
      <c r="G534" s="272">
        <f t="shared" si="26"/>
        <v>296.24</v>
      </c>
      <c r="H534" s="270">
        <v>31</v>
      </c>
      <c r="I534" s="273">
        <v>817.09</v>
      </c>
      <c r="J534" s="273">
        <v>520.85</v>
      </c>
    </row>
    <row r="535" spans="1:10" ht="23.25">
      <c r="A535" s="269"/>
      <c r="B535" s="270">
        <v>32</v>
      </c>
      <c r="C535" s="271">
        <v>83.9896</v>
      </c>
      <c r="D535" s="271">
        <v>84.0149</v>
      </c>
      <c r="E535" s="272">
        <f t="shared" si="27"/>
        <v>0.025300000000001432</v>
      </c>
      <c r="F535" s="288">
        <f t="shared" si="25"/>
        <v>88.64751226349485</v>
      </c>
      <c r="G535" s="272">
        <f t="shared" si="26"/>
        <v>285.40000000000003</v>
      </c>
      <c r="H535" s="270">
        <v>32</v>
      </c>
      <c r="I535" s="273">
        <v>747.98</v>
      </c>
      <c r="J535" s="273">
        <v>462.58</v>
      </c>
    </row>
    <row r="536" spans="1:10" ht="23.25">
      <c r="A536" s="269"/>
      <c r="B536" s="270">
        <v>33</v>
      </c>
      <c r="C536" s="271">
        <v>91.0981</v>
      </c>
      <c r="D536" s="271">
        <v>91.1108</v>
      </c>
      <c r="E536" s="272">
        <f t="shared" si="27"/>
        <v>0.01269999999999527</v>
      </c>
      <c r="F536" s="288">
        <f t="shared" si="25"/>
        <v>36.84470103569952</v>
      </c>
      <c r="G536" s="272">
        <f t="shared" si="26"/>
        <v>344.69000000000005</v>
      </c>
      <c r="H536" s="270">
        <v>33</v>
      </c>
      <c r="I536" s="273">
        <v>710.82</v>
      </c>
      <c r="J536" s="273">
        <v>366.13</v>
      </c>
    </row>
    <row r="537" spans="1:10" ht="23.25">
      <c r="A537" s="269">
        <v>23262</v>
      </c>
      <c r="B537" s="270">
        <v>1</v>
      </c>
      <c r="C537" s="271">
        <v>85.4057</v>
      </c>
      <c r="D537" s="271">
        <v>85.4116</v>
      </c>
      <c r="E537" s="272">
        <f t="shared" si="27"/>
        <v>0.005900000000011119</v>
      </c>
      <c r="F537" s="288">
        <f t="shared" si="25"/>
        <v>17.444267045151438</v>
      </c>
      <c r="G537" s="272">
        <f t="shared" si="26"/>
        <v>338.21999999999997</v>
      </c>
      <c r="H537" s="270">
        <v>34</v>
      </c>
      <c r="I537" s="273">
        <v>703.43</v>
      </c>
      <c r="J537" s="273">
        <v>365.21</v>
      </c>
    </row>
    <row r="538" spans="1:10" ht="23.25">
      <c r="A538" s="269"/>
      <c r="B538" s="270">
        <v>2</v>
      </c>
      <c r="C538" s="271">
        <v>87.4795</v>
      </c>
      <c r="D538" s="271">
        <v>87.4849</v>
      </c>
      <c r="E538" s="272">
        <f t="shared" si="27"/>
        <v>0.00539999999999452</v>
      </c>
      <c r="F538" s="288">
        <f t="shared" si="25"/>
        <v>19.030837004385976</v>
      </c>
      <c r="G538" s="272">
        <f t="shared" si="26"/>
        <v>283.75</v>
      </c>
      <c r="H538" s="270">
        <v>35</v>
      </c>
      <c r="I538" s="273">
        <v>816.85</v>
      </c>
      <c r="J538" s="273">
        <v>533.1</v>
      </c>
    </row>
    <row r="539" spans="1:10" ht="23.25">
      <c r="A539" s="269"/>
      <c r="B539" s="270">
        <v>3</v>
      </c>
      <c r="C539" s="271">
        <v>85.8959</v>
      </c>
      <c r="D539" s="271">
        <v>85.9057</v>
      </c>
      <c r="E539" s="272">
        <f t="shared" si="27"/>
        <v>0.009799999999998477</v>
      </c>
      <c r="F539" s="288">
        <f t="shared" si="25"/>
        <v>27.170899412217132</v>
      </c>
      <c r="G539" s="272">
        <f t="shared" si="26"/>
        <v>360.68</v>
      </c>
      <c r="H539" s="270">
        <v>36</v>
      </c>
      <c r="I539" s="273">
        <v>726.98</v>
      </c>
      <c r="J539" s="273">
        <v>366.3</v>
      </c>
    </row>
    <row r="540" spans="1:10" ht="23.25">
      <c r="A540" s="269">
        <v>23268</v>
      </c>
      <c r="B540" s="270">
        <v>4</v>
      </c>
      <c r="C540" s="271">
        <v>85.0282</v>
      </c>
      <c r="D540" s="271">
        <v>85.0344</v>
      </c>
      <c r="E540" s="272">
        <f t="shared" si="27"/>
        <v>0.006200000000006867</v>
      </c>
      <c r="F540" s="288">
        <f t="shared" si="25"/>
        <v>19.523869504997066</v>
      </c>
      <c r="G540" s="272">
        <f t="shared" si="26"/>
        <v>317.55999999999995</v>
      </c>
      <c r="H540" s="270">
        <v>37</v>
      </c>
      <c r="I540" s="273">
        <v>809.42</v>
      </c>
      <c r="J540" s="273">
        <v>491.86</v>
      </c>
    </row>
    <row r="541" spans="1:10" ht="23.25">
      <c r="A541" s="269"/>
      <c r="B541" s="270">
        <v>5</v>
      </c>
      <c r="C541" s="271">
        <v>85.0536</v>
      </c>
      <c r="D541" s="271">
        <v>85.0545</v>
      </c>
      <c r="E541" s="272">
        <f t="shared" si="27"/>
        <v>0.0009000000000014552</v>
      </c>
      <c r="F541" s="288">
        <f t="shared" si="25"/>
        <v>2.5759917568305437</v>
      </c>
      <c r="G541" s="272">
        <f t="shared" si="26"/>
        <v>349.37999999999994</v>
      </c>
      <c r="H541" s="270">
        <v>38</v>
      </c>
      <c r="I541" s="273">
        <v>696.18</v>
      </c>
      <c r="J541" s="273">
        <v>346.8</v>
      </c>
    </row>
    <row r="542" spans="1:10" ht="23.25">
      <c r="A542" s="269"/>
      <c r="B542" s="270">
        <v>6</v>
      </c>
      <c r="C542" s="271">
        <v>87.4633</v>
      </c>
      <c r="D542" s="271">
        <v>87.4725</v>
      </c>
      <c r="E542" s="272">
        <f t="shared" si="27"/>
        <v>0.00919999999999277</v>
      </c>
      <c r="F542" s="288">
        <f t="shared" si="25"/>
        <v>30.253206182153143</v>
      </c>
      <c r="G542" s="272">
        <f t="shared" si="26"/>
        <v>304.09999999999997</v>
      </c>
      <c r="H542" s="270">
        <v>39</v>
      </c>
      <c r="I542" s="273">
        <v>729.68</v>
      </c>
      <c r="J542" s="273">
        <v>425.58</v>
      </c>
    </row>
    <row r="543" spans="1:10" ht="23.25">
      <c r="A543" s="269">
        <v>23276</v>
      </c>
      <c r="B543" s="270">
        <v>7</v>
      </c>
      <c r="C543" s="271">
        <v>86.3935</v>
      </c>
      <c r="D543" s="271">
        <v>86.4007</v>
      </c>
      <c r="E543" s="272">
        <f t="shared" si="27"/>
        <v>0.007199999999997431</v>
      </c>
      <c r="F543" s="288">
        <f t="shared" si="25"/>
        <v>26.108713783215837</v>
      </c>
      <c r="G543" s="272">
        <f t="shared" si="26"/>
        <v>275.77</v>
      </c>
      <c r="H543" s="270">
        <v>40</v>
      </c>
      <c r="I543" s="273">
        <v>829.29</v>
      </c>
      <c r="J543" s="273">
        <v>553.52</v>
      </c>
    </row>
    <row r="544" spans="1:10" ht="23.25">
      <c r="A544" s="269"/>
      <c r="B544" s="270">
        <v>8</v>
      </c>
      <c r="C544" s="271">
        <v>84.8008</v>
      </c>
      <c r="D544" s="271">
        <v>84.8025</v>
      </c>
      <c r="E544" s="272">
        <f t="shared" si="27"/>
        <v>0.0016999999999995907</v>
      </c>
      <c r="F544" s="288">
        <f t="shared" si="25"/>
        <v>6.3150074294189835</v>
      </c>
      <c r="G544" s="272">
        <f t="shared" si="26"/>
        <v>269.20000000000005</v>
      </c>
      <c r="H544" s="270">
        <v>41</v>
      </c>
      <c r="I544" s="273">
        <v>884.59</v>
      </c>
      <c r="J544" s="273">
        <v>615.39</v>
      </c>
    </row>
    <row r="545" spans="1:10" ht="23.25">
      <c r="A545" s="269"/>
      <c r="B545" s="270">
        <v>9</v>
      </c>
      <c r="C545" s="271">
        <v>87.6633</v>
      </c>
      <c r="D545" s="271">
        <v>87.67</v>
      </c>
      <c r="E545" s="272">
        <f t="shared" si="27"/>
        <v>0.006699999999995043</v>
      </c>
      <c r="F545" s="288">
        <f t="shared" si="25"/>
        <v>20.093570057566712</v>
      </c>
      <c r="G545" s="272">
        <f t="shared" si="26"/>
        <v>333.43999999999994</v>
      </c>
      <c r="H545" s="270">
        <v>42</v>
      </c>
      <c r="I545" s="273">
        <v>703.04</v>
      </c>
      <c r="J545" s="273">
        <v>369.6</v>
      </c>
    </row>
    <row r="546" spans="1:10" ht="23.25">
      <c r="A546" s="269">
        <v>23289</v>
      </c>
      <c r="B546" s="270">
        <v>28</v>
      </c>
      <c r="C546" s="271">
        <v>91.7434</v>
      </c>
      <c r="D546" s="271">
        <v>91.7515</v>
      </c>
      <c r="E546" s="272">
        <f t="shared" si="27"/>
        <v>0.008099999999998886</v>
      </c>
      <c r="F546" s="288">
        <f t="shared" si="25"/>
        <v>22.682086751978062</v>
      </c>
      <c r="G546" s="272">
        <f t="shared" si="26"/>
        <v>357.11</v>
      </c>
      <c r="H546" s="270">
        <v>43</v>
      </c>
      <c r="I546" s="273">
        <v>723.64</v>
      </c>
      <c r="J546" s="273">
        <v>366.53</v>
      </c>
    </row>
    <row r="547" spans="1:10" ht="23.25">
      <c r="A547" s="269"/>
      <c r="B547" s="270">
        <v>29</v>
      </c>
      <c r="C547" s="271">
        <v>85.2571</v>
      </c>
      <c r="D547" s="271">
        <v>85.2578</v>
      </c>
      <c r="E547" s="272">
        <f t="shared" si="27"/>
        <v>0.0007000000000090267</v>
      </c>
      <c r="F547" s="288">
        <f t="shared" si="25"/>
        <v>2.3558711675328197</v>
      </c>
      <c r="G547" s="272">
        <f t="shared" si="26"/>
        <v>297.13</v>
      </c>
      <c r="H547" s="270">
        <v>44</v>
      </c>
      <c r="I547" s="273">
        <v>844.14</v>
      </c>
      <c r="J547" s="273">
        <v>547.01</v>
      </c>
    </row>
    <row r="548" spans="1:10" ht="23.25">
      <c r="A548" s="269"/>
      <c r="B548" s="270">
        <v>30</v>
      </c>
      <c r="C548" s="271">
        <v>85.341</v>
      </c>
      <c r="D548" s="271">
        <v>85.3489</v>
      </c>
      <c r="E548" s="272">
        <f t="shared" si="27"/>
        <v>0.007900000000006457</v>
      </c>
      <c r="F548" s="288">
        <f t="shared" si="25"/>
        <v>21.963967971548204</v>
      </c>
      <c r="G548" s="272">
        <f t="shared" si="26"/>
        <v>359.67999999999995</v>
      </c>
      <c r="H548" s="270">
        <v>45</v>
      </c>
      <c r="I548" s="273">
        <v>602.78</v>
      </c>
      <c r="J548" s="273">
        <v>243.1</v>
      </c>
    </row>
    <row r="549" spans="1:10" ht="23.25">
      <c r="A549" s="269">
        <v>23299</v>
      </c>
      <c r="B549" s="270">
        <v>31</v>
      </c>
      <c r="C549" s="271">
        <v>93.4274</v>
      </c>
      <c r="D549" s="271">
        <v>93.4333</v>
      </c>
      <c r="E549" s="272">
        <f t="shared" si="27"/>
        <v>0.005899999999996908</v>
      </c>
      <c r="F549" s="288">
        <f t="shared" si="25"/>
        <v>17.64090297502439</v>
      </c>
      <c r="G549" s="272">
        <f t="shared" si="26"/>
        <v>334.45000000000005</v>
      </c>
      <c r="H549" s="270">
        <v>46</v>
      </c>
      <c r="I549" s="273">
        <v>706.72</v>
      </c>
      <c r="J549" s="273">
        <v>372.27</v>
      </c>
    </row>
    <row r="550" spans="1:10" ht="23.25">
      <c r="A550" s="269"/>
      <c r="B550" s="270">
        <v>32</v>
      </c>
      <c r="C550" s="271">
        <v>83.9805</v>
      </c>
      <c r="D550" s="271">
        <v>83.986</v>
      </c>
      <c r="E550" s="272">
        <f t="shared" si="27"/>
        <v>0.00549999999999784</v>
      </c>
      <c r="F550" s="288">
        <f t="shared" si="25"/>
        <v>19.45181255525319</v>
      </c>
      <c r="G550" s="272">
        <f t="shared" si="26"/>
        <v>282.75</v>
      </c>
      <c r="H550" s="270">
        <v>47</v>
      </c>
      <c r="I550" s="273">
        <v>833.9</v>
      </c>
      <c r="J550" s="273">
        <v>551.15</v>
      </c>
    </row>
    <row r="551" spans="1:10" ht="23.25">
      <c r="A551" s="269"/>
      <c r="B551" s="270">
        <v>33</v>
      </c>
      <c r="C551" s="271">
        <v>91.097</v>
      </c>
      <c r="D551" s="271">
        <v>91.1007</v>
      </c>
      <c r="E551" s="272">
        <f t="shared" si="27"/>
        <v>0.0037000000000091404</v>
      </c>
      <c r="F551" s="288">
        <f t="shared" si="25"/>
        <v>13.677362117437308</v>
      </c>
      <c r="G551" s="272">
        <f t="shared" si="26"/>
        <v>270.52</v>
      </c>
      <c r="H551" s="270">
        <v>48</v>
      </c>
      <c r="I551" s="273">
        <v>811.35</v>
      </c>
      <c r="J551" s="273">
        <v>540.83</v>
      </c>
    </row>
    <row r="552" spans="1:10" ht="23.25">
      <c r="A552" s="269">
        <v>23304</v>
      </c>
      <c r="B552" s="270">
        <v>34</v>
      </c>
      <c r="C552" s="271">
        <v>84.3014</v>
      </c>
      <c r="D552" s="271">
        <v>84.3084</v>
      </c>
      <c r="E552" s="272">
        <f t="shared" si="27"/>
        <v>0.007000000000005002</v>
      </c>
      <c r="F552" s="288">
        <f t="shared" si="25"/>
        <v>27.314941272895783</v>
      </c>
      <c r="G552" s="272">
        <f t="shared" si="26"/>
        <v>256.27</v>
      </c>
      <c r="H552" s="270">
        <v>49</v>
      </c>
      <c r="I552" s="273">
        <v>813.5</v>
      </c>
      <c r="J552" s="273">
        <v>557.23</v>
      </c>
    </row>
    <row r="553" spans="1:10" ht="23.25">
      <c r="A553" s="269"/>
      <c r="B553" s="270">
        <v>35</v>
      </c>
      <c r="C553" s="271">
        <v>86.0493</v>
      </c>
      <c r="D553" s="271">
        <v>86.0537</v>
      </c>
      <c r="E553" s="272">
        <f t="shared" si="27"/>
        <v>0.004400000000003956</v>
      </c>
      <c r="F553" s="288">
        <f t="shared" si="25"/>
        <v>15.279369378768468</v>
      </c>
      <c r="G553" s="272">
        <f t="shared" si="26"/>
        <v>287.97</v>
      </c>
      <c r="H553" s="270">
        <v>50</v>
      </c>
      <c r="I553" s="273">
        <v>830.65</v>
      </c>
      <c r="J553" s="273">
        <v>542.68</v>
      </c>
    </row>
    <row r="554" spans="1:10" ht="23.25">
      <c r="A554" s="269"/>
      <c r="B554" s="270">
        <v>36</v>
      </c>
      <c r="C554" s="271">
        <v>85.0307</v>
      </c>
      <c r="D554" s="271">
        <v>85.0343</v>
      </c>
      <c r="E554" s="272">
        <f t="shared" si="27"/>
        <v>0.0036000000000058208</v>
      </c>
      <c r="F554" s="288">
        <f t="shared" si="25"/>
        <v>13.035449179874066</v>
      </c>
      <c r="G554" s="272">
        <f t="shared" si="26"/>
        <v>276.17</v>
      </c>
      <c r="H554" s="270">
        <v>51</v>
      </c>
      <c r="I554" s="273">
        <v>652.22</v>
      </c>
      <c r="J554" s="273">
        <v>376.05</v>
      </c>
    </row>
    <row r="555" spans="1:10" ht="23.25">
      <c r="A555" s="269">
        <v>23318</v>
      </c>
      <c r="B555" s="270">
        <v>10</v>
      </c>
      <c r="C555" s="271">
        <v>85.0621</v>
      </c>
      <c r="D555" s="271">
        <v>85.0694</v>
      </c>
      <c r="E555" s="272">
        <f t="shared" si="27"/>
        <v>0.00730000000000075</v>
      </c>
      <c r="F555" s="288">
        <f t="shared" si="25"/>
        <v>27.018024353235692</v>
      </c>
      <c r="G555" s="272">
        <f t="shared" si="26"/>
        <v>270.18999999999994</v>
      </c>
      <c r="H555" s="270">
        <v>52</v>
      </c>
      <c r="I555" s="273">
        <v>842.53</v>
      </c>
      <c r="J555" s="273">
        <v>572.34</v>
      </c>
    </row>
    <row r="556" spans="1:10" ht="23.25">
      <c r="A556" s="269"/>
      <c r="B556" s="270">
        <v>11</v>
      </c>
      <c r="C556" s="271">
        <v>86.1093</v>
      </c>
      <c r="D556" s="271">
        <v>86.1122</v>
      </c>
      <c r="E556" s="272">
        <f t="shared" si="27"/>
        <v>0.002899999999996794</v>
      </c>
      <c r="F556" s="288">
        <f t="shared" si="25"/>
        <v>8.901712812317497</v>
      </c>
      <c r="G556" s="272">
        <f t="shared" si="26"/>
        <v>325.78</v>
      </c>
      <c r="H556" s="270">
        <v>53</v>
      </c>
      <c r="I556" s="273">
        <v>626.01</v>
      </c>
      <c r="J556" s="273">
        <v>300.23</v>
      </c>
    </row>
    <row r="557" spans="1:10" ht="23.25">
      <c r="A557" s="269"/>
      <c r="B557" s="270">
        <v>12</v>
      </c>
      <c r="C557" s="271">
        <v>84.8534</v>
      </c>
      <c r="D557" s="271">
        <v>84.8561</v>
      </c>
      <c r="E557" s="272">
        <f t="shared" si="27"/>
        <v>0.0027000000000043656</v>
      </c>
      <c r="F557" s="288">
        <f t="shared" si="25"/>
        <v>7.8394936267947095</v>
      </c>
      <c r="G557" s="272">
        <f t="shared" si="26"/>
        <v>344.40999999999997</v>
      </c>
      <c r="H557" s="270">
        <v>54</v>
      </c>
      <c r="I557" s="273">
        <v>643.92</v>
      </c>
      <c r="J557" s="273">
        <v>299.51</v>
      </c>
    </row>
    <row r="558" spans="1:10" ht="23.25">
      <c r="A558" s="269">
        <v>23326</v>
      </c>
      <c r="B558" s="270">
        <v>13</v>
      </c>
      <c r="C558" s="271">
        <v>85.2909</v>
      </c>
      <c r="D558" s="271">
        <v>85.291</v>
      </c>
      <c r="E558" s="272">
        <f t="shared" si="27"/>
        <v>0.00010000000000331966</v>
      </c>
      <c r="F558" s="288">
        <f t="shared" si="25"/>
        <v>0.355745286386765</v>
      </c>
      <c r="G558" s="272">
        <f t="shared" si="26"/>
        <v>281.1</v>
      </c>
      <c r="H558" s="270">
        <v>55</v>
      </c>
      <c r="I558" s="273">
        <v>825.4</v>
      </c>
      <c r="J558" s="273">
        <v>544.3</v>
      </c>
    </row>
    <row r="559" spans="1:10" ht="23.25">
      <c r="A559" s="269"/>
      <c r="B559" s="270">
        <v>14</v>
      </c>
      <c r="C559" s="271">
        <v>87.7893</v>
      </c>
      <c r="D559" s="271">
        <v>87.7972</v>
      </c>
      <c r="E559" s="272">
        <f t="shared" si="27"/>
        <v>0.007900000000006457</v>
      </c>
      <c r="F559" s="288">
        <f t="shared" si="25"/>
        <v>25.779083047826592</v>
      </c>
      <c r="G559" s="272">
        <f t="shared" si="26"/>
        <v>306.44999999999993</v>
      </c>
      <c r="H559" s="270">
        <v>56</v>
      </c>
      <c r="I559" s="273">
        <v>778.55</v>
      </c>
      <c r="J559" s="273">
        <v>472.1</v>
      </c>
    </row>
    <row r="560" spans="1:10" ht="23.25">
      <c r="A560" s="269"/>
      <c r="B560" s="270">
        <v>15</v>
      </c>
      <c r="C560" s="271">
        <v>87.0045</v>
      </c>
      <c r="D560" s="271">
        <v>87.0065</v>
      </c>
      <c r="E560" s="272">
        <f t="shared" si="27"/>
        <v>0.0020000000000095497</v>
      </c>
      <c r="F560" s="288">
        <f t="shared" si="25"/>
        <v>6.811989100849967</v>
      </c>
      <c r="G560" s="272">
        <f t="shared" si="26"/>
        <v>293.5999999999999</v>
      </c>
      <c r="H560" s="270">
        <v>57</v>
      </c>
      <c r="I560" s="273">
        <v>834.05</v>
      </c>
      <c r="J560" s="273">
        <v>540.45</v>
      </c>
    </row>
    <row r="561" spans="1:10" ht="23.25">
      <c r="A561" s="269">
        <v>23333</v>
      </c>
      <c r="B561" s="270">
        <v>16</v>
      </c>
      <c r="C561" s="271">
        <v>85.6795</v>
      </c>
      <c r="D561" s="271">
        <v>85.6813</v>
      </c>
      <c r="E561" s="272">
        <f t="shared" si="27"/>
        <v>0.0017999999999886995</v>
      </c>
      <c r="F561" s="288">
        <f t="shared" si="25"/>
        <v>6.034800683906191</v>
      </c>
      <c r="G561" s="272">
        <f t="shared" si="26"/>
        <v>298.27</v>
      </c>
      <c r="H561" s="270">
        <v>58</v>
      </c>
      <c r="I561" s="273">
        <v>845.38</v>
      </c>
      <c r="J561" s="273">
        <v>547.11</v>
      </c>
    </row>
    <row r="562" spans="1:10" ht="23.25">
      <c r="A562" s="269"/>
      <c r="B562" s="270">
        <v>17</v>
      </c>
      <c r="C562" s="271">
        <v>89.3772</v>
      </c>
      <c r="D562" s="271">
        <v>89.3805</v>
      </c>
      <c r="E562" s="272">
        <f t="shared" si="27"/>
        <v>0.003299999999995862</v>
      </c>
      <c r="F562" s="288">
        <f t="shared" si="25"/>
        <v>11.063801253883602</v>
      </c>
      <c r="G562" s="272">
        <f t="shared" si="26"/>
        <v>298.27</v>
      </c>
      <c r="H562" s="270">
        <v>59</v>
      </c>
      <c r="I562" s="273">
        <v>845.38</v>
      </c>
      <c r="J562" s="273">
        <v>547.11</v>
      </c>
    </row>
    <row r="563" spans="1:10" ht="23.25">
      <c r="A563" s="269"/>
      <c r="B563" s="270">
        <v>18</v>
      </c>
      <c r="C563" s="271">
        <v>86.8042</v>
      </c>
      <c r="D563" s="271">
        <v>86.8086</v>
      </c>
      <c r="E563" s="272">
        <f t="shared" si="27"/>
        <v>0.004400000000003956</v>
      </c>
      <c r="F563" s="288">
        <f t="shared" si="25"/>
        <v>14.950730547074265</v>
      </c>
      <c r="G563" s="272">
        <f t="shared" si="26"/>
        <v>294.3</v>
      </c>
      <c r="H563" s="270">
        <v>60</v>
      </c>
      <c r="I563" s="273">
        <v>804.49</v>
      </c>
      <c r="J563" s="273">
        <v>510.19</v>
      </c>
    </row>
    <row r="564" spans="1:10" ht="23.25">
      <c r="A564" s="269">
        <v>23348</v>
      </c>
      <c r="B564" s="270">
        <v>31</v>
      </c>
      <c r="C564" s="271">
        <v>93.4452</v>
      </c>
      <c r="D564" s="271">
        <v>93.4536</v>
      </c>
      <c r="E564" s="272">
        <f t="shared" si="27"/>
        <v>0.008399999999994634</v>
      </c>
      <c r="F564" s="288">
        <f t="shared" si="25"/>
        <v>30.26481715004371</v>
      </c>
      <c r="G564" s="272">
        <f t="shared" si="26"/>
        <v>277.55000000000007</v>
      </c>
      <c r="H564" s="270">
        <v>61</v>
      </c>
      <c r="I564" s="273">
        <v>833.71</v>
      </c>
      <c r="J564" s="273">
        <v>556.16</v>
      </c>
    </row>
    <row r="565" spans="1:10" ht="23.25">
      <c r="A565" s="269"/>
      <c r="B565" s="270">
        <v>32</v>
      </c>
      <c r="C565" s="271">
        <v>83.97</v>
      </c>
      <c r="D565" s="271">
        <v>83.9832</v>
      </c>
      <c r="E565" s="272">
        <f t="shared" si="27"/>
        <v>0.013199999999997658</v>
      </c>
      <c r="F565" s="288">
        <f t="shared" si="25"/>
        <v>47.44958481612443</v>
      </c>
      <c r="G565" s="272">
        <f t="shared" si="26"/>
        <v>278.19000000000005</v>
      </c>
      <c r="H565" s="270">
        <v>62</v>
      </c>
      <c r="I565" s="273">
        <v>825.44</v>
      </c>
      <c r="J565" s="273">
        <v>547.25</v>
      </c>
    </row>
    <row r="566" spans="1:10" ht="23.25">
      <c r="A566" s="269"/>
      <c r="B566" s="270">
        <v>33</v>
      </c>
      <c r="C566" s="271">
        <v>91.0793</v>
      </c>
      <c r="D566" s="271">
        <v>91.0909</v>
      </c>
      <c r="E566" s="272">
        <f t="shared" si="27"/>
        <v>0.011600000000001387</v>
      </c>
      <c r="F566" s="288">
        <f t="shared" si="25"/>
        <v>35.7991543992883</v>
      </c>
      <c r="G566" s="272">
        <f t="shared" si="26"/>
        <v>324.03</v>
      </c>
      <c r="H566" s="270">
        <v>63</v>
      </c>
      <c r="I566" s="273">
        <v>676.64</v>
      </c>
      <c r="J566" s="273">
        <v>352.61</v>
      </c>
    </row>
    <row r="567" spans="1:10" ht="23.25">
      <c r="A567" s="269">
        <v>23409</v>
      </c>
      <c r="B567" s="270">
        <v>13</v>
      </c>
      <c r="C567" s="271">
        <v>85.2688</v>
      </c>
      <c r="D567" s="271">
        <v>85.2706</v>
      </c>
      <c r="E567" s="272">
        <f t="shared" si="27"/>
        <v>0.0018000000000029104</v>
      </c>
      <c r="F567" s="288">
        <f t="shared" si="25"/>
        <v>6.299212598435382</v>
      </c>
      <c r="G567" s="272">
        <f t="shared" si="26"/>
        <v>285.75</v>
      </c>
      <c r="H567" s="270">
        <v>64</v>
      </c>
      <c r="I567" s="273">
        <v>827.27</v>
      </c>
      <c r="J567" s="273">
        <v>541.52</v>
      </c>
    </row>
    <row r="568" spans="1:10" ht="23.25">
      <c r="A568" s="269"/>
      <c r="B568" s="270">
        <v>14</v>
      </c>
      <c r="C568" s="271">
        <v>87.777</v>
      </c>
      <c r="D568" s="271">
        <v>87.7809</v>
      </c>
      <c r="E568" s="272">
        <f t="shared" si="27"/>
        <v>0.003900000000001569</v>
      </c>
      <c r="F568" s="288">
        <f t="shared" si="25"/>
        <v>12.785627643187782</v>
      </c>
      <c r="G568" s="272">
        <f t="shared" si="26"/>
        <v>305.03</v>
      </c>
      <c r="H568" s="270">
        <v>65</v>
      </c>
      <c r="I568" s="273">
        <v>687.8</v>
      </c>
      <c r="J568" s="273">
        <v>382.77</v>
      </c>
    </row>
    <row r="569" spans="1:10" ht="23.25">
      <c r="A569" s="269"/>
      <c r="B569" s="270">
        <v>15</v>
      </c>
      <c r="C569" s="271">
        <v>86.997</v>
      </c>
      <c r="D569" s="271">
        <v>86.9982</v>
      </c>
      <c r="E569" s="272">
        <f t="shared" si="27"/>
        <v>0.0011999999999972033</v>
      </c>
      <c r="F569" s="288">
        <f t="shared" si="25"/>
        <v>3.9897596169737777</v>
      </c>
      <c r="G569" s="272">
        <f t="shared" si="26"/>
        <v>300.77000000000004</v>
      </c>
      <c r="H569" s="270">
        <v>66</v>
      </c>
      <c r="I569" s="273">
        <v>687.48</v>
      </c>
      <c r="J569" s="273">
        <v>386.71</v>
      </c>
    </row>
    <row r="570" spans="1:10" ht="23.25">
      <c r="A570" s="269">
        <v>23422</v>
      </c>
      <c r="B570" s="270">
        <v>16</v>
      </c>
      <c r="C570" s="271">
        <v>85.6672</v>
      </c>
      <c r="D570" s="271">
        <v>85.6676</v>
      </c>
      <c r="E570" s="272">
        <f t="shared" si="27"/>
        <v>0.00039999999999906777</v>
      </c>
      <c r="F570" s="288">
        <f t="shared" si="25"/>
        <v>1.551409843691843</v>
      </c>
      <c r="G570" s="272">
        <f t="shared" si="26"/>
        <v>257.8299999999999</v>
      </c>
      <c r="H570" s="270">
        <v>67</v>
      </c>
      <c r="I570" s="273">
        <v>819.53</v>
      </c>
      <c r="J570" s="273">
        <v>561.7</v>
      </c>
    </row>
    <row r="571" spans="1:10" ht="23.25">
      <c r="A571" s="269"/>
      <c r="B571" s="270">
        <v>17</v>
      </c>
      <c r="C571" s="271">
        <v>89.3895</v>
      </c>
      <c r="D571" s="271">
        <v>89.3919</v>
      </c>
      <c r="E571" s="272">
        <f t="shared" si="27"/>
        <v>0.0024000000000086175</v>
      </c>
      <c r="F571" s="288">
        <f t="shared" si="25"/>
        <v>9.358914365967154</v>
      </c>
      <c r="G571" s="272">
        <f t="shared" si="26"/>
        <v>256.44000000000005</v>
      </c>
      <c r="H571" s="270">
        <v>68</v>
      </c>
      <c r="I571" s="273">
        <v>887.49</v>
      </c>
      <c r="J571" s="273">
        <v>631.05</v>
      </c>
    </row>
    <row r="572" spans="1:10" ht="23.25">
      <c r="A572" s="269"/>
      <c r="B572" s="270">
        <v>18</v>
      </c>
      <c r="C572" s="271">
        <v>86.8054</v>
      </c>
      <c r="D572" s="271">
        <v>86.8086</v>
      </c>
      <c r="E572" s="272">
        <f t="shared" si="27"/>
        <v>0.003199999999992542</v>
      </c>
      <c r="F572" s="288">
        <f t="shared" si="25"/>
        <v>12.367627734376374</v>
      </c>
      <c r="G572" s="272">
        <f t="shared" si="26"/>
        <v>258.73999999999995</v>
      </c>
      <c r="H572" s="270">
        <v>69</v>
      </c>
      <c r="I572" s="273">
        <v>711.31</v>
      </c>
      <c r="J572" s="273">
        <v>452.57</v>
      </c>
    </row>
    <row r="573" spans="1:10" ht="23.25">
      <c r="A573" s="269">
        <v>23439</v>
      </c>
      <c r="B573" s="270">
        <v>7</v>
      </c>
      <c r="C573" s="271">
        <v>86.3255</v>
      </c>
      <c r="D573" s="271">
        <v>86.3312</v>
      </c>
      <c r="E573" s="272">
        <f t="shared" si="27"/>
        <v>0.005699999999990268</v>
      </c>
      <c r="F573" s="288">
        <f t="shared" si="25"/>
        <v>22.435645123160935</v>
      </c>
      <c r="G573" s="272">
        <f t="shared" si="26"/>
        <v>254.06000000000006</v>
      </c>
      <c r="H573" s="270">
        <v>70</v>
      </c>
      <c r="I573" s="273">
        <v>784.22</v>
      </c>
      <c r="J573" s="273">
        <v>530.16</v>
      </c>
    </row>
    <row r="574" spans="1:10" ht="23.25">
      <c r="A574" s="269"/>
      <c r="B574" s="270">
        <v>8</v>
      </c>
      <c r="C574" s="271">
        <v>84.728</v>
      </c>
      <c r="D574" s="271">
        <v>84.7368</v>
      </c>
      <c r="E574" s="272">
        <f t="shared" si="27"/>
        <v>0.008800000000007913</v>
      </c>
      <c r="F574" s="288">
        <f t="shared" si="25"/>
        <v>27.151275801449856</v>
      </c>
      <c r="G574" s="272">
        <f t="shared" si="26"/>
        <v>324.11</v>
      </c>
      <c r="H574" s="270">
        <v>71</v>
      </c>
      <c r="I574" s="273">
        <v>666.73</v>
      </c>
      <c r="J574" s="273">
        <v>342.62</v>
      </c>
    </row>
    <row r="575" spans="1:10" ht="23.25">
      <c r="A575" s="269"/>
      <c r="B575" s="270">
        <v>9</v>
      </c>
      <c r="C575" s="271">
        <v>87.5833</v>
      </c>
      <c r="D575" s="271">
        <v>87.5889</v>
      </c>
      <c r="E575" s="272">
        <f t="shared" si="27"/>
        <v>0.00560000000000116</v>
      </c>
      <c r="F575" s="288">
        <f t="shared" si="25"/>
        <v>18.02323710212468</v>
      </c>
      <c r="G575" s="272">
        <f t="shared" si="26"/>
        <v>310.71000000000004</v>
      </c>
      <c r="H575" s="270">
        <v>72</v>
      </c>
      <c r="I575" s="273">
        <v>800.23</v>
      </c>
      <c r="J575" s="273">
        <v>489.52</v>
      </c>
    </row>
    <row r="576" spans="1:10" ht="23.25">
      <c r="A576" s="269">
        <v>23458</v>
      </c>
      <c r="B576" s="270">
        <v>10</v>
      </c>
      <c r="C576" s="271">
        <v>85.0358</v>
      </c>
      <c r="D576" s="271">
        <v>85.0368</v>
      </c>
      <c r="E576" s="272">
        <f t="shared" si="27"/>
        <v>0.0010000000000047748</v>
      </c>
      <c r="F576" s="288">
        <f t="shared" si="25"/>
        <v>3.6392750564261407</v>
      </c>
      <c r="G576" s="272">
        <f t="shared" si="26"/>
        <v>274.78</v>
      </c>
      <c r="H576" s="270">
        <v>73</v>
      </c>
      <c r="I576" s="273">
        <v>816.17</v>
      </c>
      <c r="J576" s="273">
        <v>541.39</v>
      </c>
    </row>
    <row r="577" spans="1:10" ht="23.25">
      <c r="A577" s="269"/>
      <c r="B577" s="270">
        <v>11</v>
      </c>
      <c r="C577" s="271">
        <v>86.0388</v>
      </c>
      <c r="D577" s="271">
        <v>86.0416</v>
      </c>
      <c r="E577" s="272">
        <f t="shared" si="27"/>
        <v>0.0028000000000076852</v>
      </c>
      <c r="F577" s="288">
        <f t="shared" si="25"/>
        <v>8.629191321522699</v>
      </c>
      <c r="G577" s="272">
        <f t="shared" si="26"/>
        <v>324.48</v>
      </c>
      <c r="H577" s="270">
        <v>74</v>
      </c>
      <c r="I577" s="273">
        <v>659.87</v>
      </c>
      <c r="J577" s="273">
        <v>335.39</v>
      </c>
    </row>
    <row r="578" spans="1:10" s="301" customFormat="1" ht="24" thickBot="1">
      <c r="A578" s="295"/>
      <c r="B578" s="296">
        <v>12</v>
      </c>
      <c r="C578" s="297">
        <v>84.7881</v>
      </c>
      <c r="D578" s="297">
        <v>84.7895</v>
      </c>
      <c r="E578" s="298">
        <f t="shared" si="27"/>
        <v>0.0014000000000038426</v>
      </c>
      <c r="F578" s="299">
        <f t="shared" si="25"/>
        <v>5.293005671092033</v>
      </c>
      <c r="G578" s="298">
        <f t="shared" si="26"/>
        <v>264.5</v>
      </c>
      <c r="H578" s="296">
        <v>75</v>
      </c>
      <c r="I578" s="300">
        <v>785.28</v>
      </c>
      <c r="J578" s="300">
        <v>520.78</v>
      </c>
    </row>
    <row r="579" spans="1:10" ht="23.25">
      <c r="A579" s="290"/>
      <c r="B579" s="291"/>
      <c r="C579" s="292"/>
      <c r="D579" s="292"/>
      <c r="E579" s="276"/>
      <c r="F579" s="293"/>
      <c r="G579" s="276"/>
      <c r="H579" s="291">
        <v>1</v>
      </c>
      <c r="I579" s="294"/>
      <c r="J579" s="294"/>
    </row>
    <row r="580" spans="1:10" ht="23.25">
      <c r="A580" s="269"/>
      <c r="B580" s="270"/>
      <c r="C580" s="271"/>
      <c r="D580" s="271"/>
      <c r="E580" s="272"/>
      <c r="F580" s="288"/>
      <c r="G580" s="272"/>
      <c r="H580" s="291">
        <v>2</v>
      </c>
      <c r="I580" s="273"/>
      <c r="J580" s="273"/>
    </row>
    <row r="581" spans="1:10" ht="23.25">
      <c r="A581" s="269"/>
      <c r="B581" s="270"/>
      <c r="C581" s="271"/>
      <c r="D581" s="271"/>
      <c r="E581" s="272"/>
      <c r="F581" s="288"/>
      <c r="G581" s="272"/>
      <c r="H581" s="291">
        <v>3</v>
      </c>
      <c r="I581" s="273"/>
      <c r="J581" s="273"/>
    </row>
    <row r="582" spans="1:10" ht="23.25">
      <c r="A582" s="269"/>
      <c r="B582" s="270"/>
      <c r="C582" s="271"/>
      <c r="D582" s="271"/>
      <c r="E582" s="272"/>
      <c r="F582" s="288"/>
      <c r="G582" s="272"/>
      <c r="H582" s="291">
        <v>4</v>
      </c>
      <c r="I582" s="273"/>
      <c r="J582" s="273"/>
    </row>
    <row r="583" spans="1:10" ht="23.25">
      <c r="A583" s="269"/>
      <c r="B583" s="270"/>
      <c r="C583" s="271"/>
      <c r="D583" s="271"/>
      <c r="E583" s="272"/>
      <c r="F583" s="288"/>
      <c r="G583" s="272"/>
      <c r="H583" s="291">
        <v>5</v>
      </c>
      <c r="I583" s="273"/>
      <c r="J583" s="273"/>
    </row>
    <row r="584" spans="1:10" ht="23.25">
      <c r="A584" s="269"/>
      <c r="B584" s="270"/>
      <c r="C584" s="271"/>
      <c r="D584" s="271"/>
      <c r="E584" s="272"/>
      <c r="F584" s="288"/>
      <c r="G584" s="272"/>
      <c r="H584" s="291">
        <v>6</v>
      </c>
      <c r="I584" s="273"/>
      <c r="J584" s="27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W853"/>
  <sheetViews>
    <sheetView zoomScale="85" zoomScaleNormal="85" zoomScalePageLayoutView="0" workbookViewId="0" topLeftCell="A556">
      <selection activeCell="D546" sqref="D546"/>
    </sheetView>
  </sheetViews>
  <sheetFormatPr defaultColWidth="9.140625" defaultRowHeight="23.25"/>
  <cols>
    <col min="1" max="1" width="9.140625" style="4" customWidth="1"/>
    <col min="2" max="2" width="12.7109375" style="82" customWidth="1"/>
    <col min="3" max="7" width="12.7109375" style="3" customWidth="1"/>
    <col min="8" max="8" width="12.7109375" style="4" customWidth="1"/>
    <col min="9" max="9" width="14.00390625" style="3" customWidth="1"/>
    <col min="10" max="10" width="15.57421875" style="3" customWidth="1"/>
    <col min="11" max="11" width="14.57421875" style="3" customWidth="1"/>
    <col min="12" max="13" width="12.7109375" style="9" customWidth="1"/>
    <col min="14" max="16" width="9.140625" style="9" customWidth="1"/>
    <col min="17" max="17" width="10.421875" style="9" bestFit="1" customWidth="1"/>
    <col min="18" max="23" width="9.140625" style="9" customWidth="1"/>
    <col min="24" max="16384" width="9.140625" style="1" customWidth="1"/>
  </cols>
  <sheetData>
    <row r="2" spans="2:13" ht="29.25">
      <c r="B2" s="112" t="s">
        <v>0</v>
      </c>
      <c r="C2" s="5"/>
      <c r="D2" s="5"/>
      <c r="E2" s="5"/>
      <c r="F2" s="5"/>
      <c r="G2" s="5"/>
      <c r="I2" s="5"/>
      <c r="J2" s="5"/>
      <c r="K2" s="5"/>
      <c r="L2" s="60"/>
      <c r="M2" s="60"/>
    </row>
    <row r="3" spans="2:7" ht="24">
      <c r="B3" s="82" t="s">
        <v>187</v>
      </c>
      <c r="G3" s="3" t="s">
        <v>1</v>
      </c>
    </row>
    <row r="4" spans="2:7" ht="24">
      <c r="B4" s="82" t="s">
        <v>181</v>
      </c>
      <c r="G4" s="3" t="s">
        <v>2</v>
      </c>
    </row>
    <row r="5" spans="2:7" ht="27.75" thickBot="1">
      <c r="B5" s="82" t="s">
        <v>178</v>
      </c>
      <c r="G5" s="3" t="s">
        <v>3</v>
      </c>
    </row>
    <row r="6" spans="2:13" ht="120">
      <c r="B6" s="113" t="s">
        <v>4</v>
      </c>
      <c r="C6" s="97" t="s">
        <v>5</v>
      </c>
      <c r="D6" s="99" t="s">
        <v>6</v>
      </c>
      <c r="E6" s="111"/>
      <c r="F6" s="6" t="s">
        <v>7</v>
      </c>
      <c r="G6" s="6" t="s">
        <v>8</v>
      </c>
      <c r="H6" s="2" t="s">
        <v>9</v>
      </c>
      <c r="I6" s="240"/>
      <c r="J6" s="240"/>
      <c r="K6" s="240"/>
      <c r="L6" s="8"/>
      <c r="M6" s="8"/>
    </row>
    <row r="7" spans="2:11" ht="72">
      <c r="B7" s="114"/>
      <c r="C7" s="98" t="s">
        <v>10</v>
      </c>
      <c r="D7" s="98" t="s">
        <v>11</v>
      </c>
      <c r="E7" s="98" t="s">
        <v>12</v>
      </c>
      <c r="F7" s="7" t="s">
        <v>13</v>
      </c>
      <c r="G7" s="98" t="s">
        <v>14</v>
      </c>
      <c r="H7" s="100"/>
      <c r="I7" s="52"/>
      <c r="J7" s="52"/>
      <c r="K7" s="52"/>
    </row>
    <row r="8" spans="2:13" ht="24">
      <c r="B8" s="115" t="s">
        <v>15</v>
      </c>
      <c r="C8" s="53" t="s">
        <v>16</v>
      </c>
      <c r="D8" s="53" t="s">
        <v>17</v>
      </c>
      <c r="E8" s="53" t="s">
        <v>18</v>
      </c>
      <c r="F8" s="53" t="s">
        <v>19</v>
      </c>
      <c r="G8" s="53" t="s">
        <v>20</v>
      </c>
      <c r="H8" s="54" t="s">
        <v>21</v>
      </c>
      <c r="I8" s="241"/>
      <c r="J8" s="241"/>
      <c r="K8" s="241"/>
      <c r="L8" s="10"/>
      <c r="M8" s="10"/>
    </row>
    <row r="9" spans="1:23" s="11" customFormat="1" ht="24">
      <c r="A9" s="55">
        <v>1</v>
      </c>
      <c r="B9" s="169">
        <v>36717</v>
      </c>
      <c r="C9" s="56">
        <v>1.53</v>
      </c>
      <c r="D9" s="56">
        <v>4.9</v>
      </c>
      <c r="E9" s="57">
        <f aca="true" t="shared" si="0" ref="E9:E35">D9*0.0864</f>
        <v>0.42336000000000007</v>
      </c>
      <c r="F9" s="52">
        <f aca="true" t="shared" si="1" ref="F9:F33">+AVERAGE(I9:K9)</f>
        <v>66.41</v>
      </c>
      <c r="G9" s="57">
        <f aca="true" t="shared" si="2" ref="G9:G35">F9*E9</f>
        <v>28.115337600000004</v>
      </c>
      <c r="H9" s="84" t="s">
        <v>22</v>
      </c>
      <c r="I9" s="58"/>
      <c r="J9" s="58">
        <v>67.44</v>
      </c>
      <c r="K9" s="58">
        <v>65.38</v>
      </c>
      <c r="L9" s="61"/>
      <c r="M9" s="61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3" s="11" customFormat="1" ht="24">
      <c r="A10" s="55">
        <f aca="true" t="shared" si="3" ref="A10:A35">+A9+1</f>
        <v>2</v>
      </c>
      <c r="B10" s="169">
        <v>36725</v>
      </c>
      <c r="C10" s="56">
        <v>1.5</v>
      </c>
      <c r="D10" s="56">
        <v>4.718</v>
      </c>
      <c r="E10" s="57">
        <f t="shared" si="0"/>
        <v>0.40763520000000003</v>
      </c>
      <c r="F10" s="52">
        <f t="shared" si="1"/>
        <v>45.65</v>
      </c>
      <c r="G10" s="57">
        <f t="shared" si="2"/>
        <v>18.608546880000002</v>
      </c>
      <c r="H10" s="84" t="s">
        <v>23</v>
      </c>
      <c r="I10" s="58">
        <v>48.44</v>
      </c>
      <c r="J10" s="58">
        <v>40.01</v>
      </c>
      <c r="K10" s="58">
        <v>48.5</v>
      </c>
      <c r="L10" s="61"/>
      <c r="M10" s="61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s="11" customFormat="1" ht="24">
      <c r="A11" s="55">
        <f t="shared" si="3"/>
        <v>3</v>
      </c>
      <c r="B11" s="169">
        <v>36732</v>
      </c>
      <c r="C11" s="56">
        <v>1.53</v>
      </c>
      <c r="D11" s="56">
        <v>4.946</v>
      </c>
      <c r="E11" s="57">
        <f t="shared" si="0"/>
        <v>0.4273344</v>
      </c>
      <c r="F11" s="52">
        <f t="shared" si="1"/>
        <v>37.20333333333334</v>
      </c>
      <c r="G11" s="57">
        <f t="shared" si="2"/>
        <v>15.898264128000003</v>
      </c>
      <c r="H11" s="55" t="s">
        <v>24</v>
      </c>
      <c r="I11" s="58">
        <v>34.74</v>
      </c>
      <c r="J11" s="58">
        <v>42.03</v>
      </c>
      <c r="K11" s="58">
        <v>34.84</v>
      </c>
      <c r="L11" s="61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s="11" customFormat="1" ht="24">
      <c r="A12" s="55">
        <f t="shared" si="3"/>
        <v>4</v>
      </c>
      <c r="B12" s="169">
        <v>36748</v>
      </c>
      <c r="C12" s="56">
        <v>1.73</v>
      </c>
      <c r="D12" s="56">
        <v>7.804</v>
      </c>
      <c r="E12" s="57">
        <f t="shared" si="0"/>
        <v>0.6742656</v>
      </c>
      <c r="F12" s="52">
        <f t="shared" si="1"/>
        <v>85.42</v>
      </c>
      <c r="G12" s="57">
        <f t="shared" si="2"/>
        <v>57.595767552000005</v>
      </c>
      <c r="H12" s="84" t="s">
        <v>25</v>
      </c>
      <c r="I12" s="58">
        <v>89.06</v>
      </c>
      <c r="J12" s="58">
        <v>88.98</v>
      </c>
      <c r="K12" s="58">
        <v>78.22</v>
      </c>
      <c r="L12" s="61"/>
      <c r="M12" s="61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s="11" customFormat="1" ht="24">
      <c r="A13" s="55">
        <f t="shared" si="3"/>
        <v>5</v>
      </c>
      <c r="B13" s="169">
        <v>36754</v>
      </c>
      <c r="C13" s="56">
        <v>1.55</v>
      </c>
      <c r="D13" s="56">
        <v>5.101</v>
      </c>
      <c r="E13" s="57">
        <f t="shared" si="0"/>
        <v>0.4407264</v>
      </c>
      <c r="F13" s="52">
        <f t="shared" si="1"/>
        <v>51.48666666666667</v>
      </c>
      <c r="G13" s="57">
        <f t="shared" si="2"/>
        <v>22.691533248000002</v>
      </c>
      <c r="H13" s="84" t="s">
        <v>26</v>
      </c>
      <c r="I13" s="58">
        <v>42.64</v>
      </c>
      <c r="J13" s="58">
        <v>81.44</v>
      </c>
      <c r="K13" s="58">
        <v>30.38</v>
      </c>
      <c r="L13" s="61"/>
      <c r="M13" s="61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s="11" customFormat="1" ht="24">
      <c r="A14" s="55">
        <f t="shared" si="3"/>
        <v>6</v>
      </c>
      <c r="B14" s="169">
        <v>36763</v>
      </c>
      <c r="C14" s="56">
        <v>1.96</v>
      </c>
      <c r="D14" s="56">
        <v>12.643</v>
      </c>
      <c r="E14" s="57">
        <f t="shared" si="0"/>
        <v>1.0923552</v>
      </c>
      <c r="F14" s="52">
        <f t="shared" si="1"/>
        <v>145.26666666666665</v>
      </c>
      <c r="G14" s="57">
        <f t="shared" si="2"/>
        <v>158.68279872</v>
      </c>
      <c r="H14" s="55" t="s">
        <v>27</v>
      </c>
      <c r="I14" s="58">
        <v>147.2</v>
      </c>
      <c r="J14" s="58">
        <v>138.2</v>
      </c>
      <c r="K14" s="58">
        <v>150.4</v>
      </c>
      <c r="L14" s="61"/>
      <c r="M14" s="61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s="11" customFormat="1" ht="24">
      <c r="A15" s="55">
        <f t="shared" si="3"/>
        <v>7</v>
      </c>
      <c r="B15" s="169">
        <v>36781</v>
      </c>
      <c r="C15" s="56">
        <v>2.41</v>
      </c>
      <c r="D15" s="56">
        <v>21.694</v>
      </c>
      <c r="E15" s="57">
        <f t="shared" si="0"/>
        <v>1.8743616</v>
      </c>
      <c r="F15" s="52">
        <f t="shared" si="1"/>
        <v>243.29999999999998</v>
      </c>
      <c r="G15" s="57">
        <f t="shared" si="2"/>
        <v>456.03217728</v>
      </c>
      <c r="H15" s="84" t="s">
        <v>28</v>
      </c>
      <c r="I15" s="58">
        <v>233.6</v>
      </c>
      <c r="J15" s="58">
        <v>224.8</v>
      </c>
      <c r="K15" s="58">
        <v>271.5</v>
      </c>
      <c r="L15" s="61"/>
      <c r="M15" s="61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s="11" customFormat="1" ht="24">
      <c r="A16" s="55">
        <f t="shared" si="3"/>
        <v>8</v>
      </c>
      <c r="B16" s="169">
        <v>36789</v>
      </c>
      <c r="C16" s="56">
        <v>1.62</v>
      </c>
      <c r="D16" s="56">
        <v>6.635</v>
      </c>
      <c r="E16" s="57">
        <f t="shared" si="0"/>
        <v>0.573264</v>
      </c>
      <c r="F16" s="52">
        <f t="shared" si="1"/>
        <v>39.096666666666664</v>
      </c>
      <c r="G16" s="57">
        <f t="shared" si="2"/>
        <v>22.41271152</v>
      </c>
      <c r="H16" s="84" t="s">
        <v>29</v>
      </c>
      <c r="I16" s="58">
        <v>36.15</v>
      </c>
      <c r="J16" s="58">
        <v>41.4</v>
      </c>
      <c r="K16" s="58">
        <v>39.74</v>
      </c>
      <c r="L16" s="61"/>
      <c r="M16" s="61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s="11" customFormat="1" ht="24">
      <c r="A17" s="55">
        <f t="shared" si="3"/>
        <v>9</v>
      </c>
      <c r="B17" s="169">
        <v>36795</v>
      </c>
      <c r="C17" s="56">
        <v>1.83</v>
      </c>
      <c r="D17" s="56">
        <v>9.963</v>
      </c>
      <c r="E17" s="57">
        <f t="shared" si="0"/>
        <v>0.8608032</v>
      </c>
      <c r="F17" s="52">
        <f t="shared" si="1"/>
        <v>290.2333333333333</v>
      </c>
      <c r="G17" s="57">
        <f t="shared" si="2"/>
        <v>249.83378207999996</v>
      </c>
      <c r="H17" s="55" t="s">
        <v>30</v>
      </c>
      <c r="I17" s="58">
        <v>292.4</v>
      </c>
      <c r="J17" s="58">
        <v>297.2</v>
      </c>
      <c r="K17" s="58">
        <v>281.1</v>
      </c>
      <c r="L17" s="61"/>
      <c r="M17" s="61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s="11" customFormat="1" ht="24">
      <c r="A18" s="55">
        <f t="shared" si="3"/>
        <v>10</v>
      </c>
      <c r="B18" s="169">
        <v>36801</v>
      </c>
      <c r="C18" s="56">
        <v>2.54</v>
      </c>
      <c r="D18" s="56">
        <v>24.536</v>
      </c>
      <c r="E18" s="57">
        <f t="shared" si="0"/>
        <v>2.1199104</v>
      </c>
      <c r="F18" s="52">
        <f t="shared" si="1"/>
        <v>133.79999999999998</v>
      </c>
      <c r="G18" s="57">
        <f t="shared" si="2"/>
        <v>283.64401152</v>
      </c>
      <c r="H18" s="84" t="s">
        <v>31</v>
      </c>
      <c r="I18" s="58">
        <v>135</v>
      </c>
      <c r="J18" s="58">
        <v>142</v>
      </c>
      <c r="K18" s="58">
        <v>124.4</v>
      </c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s="11" customFormat="1" ht="24">
      <c r="A19" s="55">
        <f t="shared" si="3"/>
        <v>11</v>
      </c>
      <c r="B19" s="169">
        <v>36805</v>
      </c>
      <c r="C19" s="56">
        <v>3.06</v>
      </c>
      <c r="D19" s="56">
        <v>44.148</v>
      </c>
      <c r="E19" s="57">
        <f t="shared" si="0"/>
        <v>3.8143872000000005</v>
      </c>
      <c r="F19" s="52">
        <f t="shared" si="1"/>
        <v>204.23333333333335</v>
      </c>
      <c r="G19" s="57">
        <f t="shared" si="2"/>
        <v>779.0250124800002</v>
      </c>
      <c r="H19" s="84" t="s">
        <v>32</v>
      </c>
      <c r="I19" s="58">
        <v>224.3</v>
      </c>
      <c r="J19" s="58">
        <v>197.9</v>
      </c>
      <c r="K19" s="58">
        <v>190.5</v>
      </c>
      <c r="L19" s="61"/>
      <c r="M19" s="61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11" customFormat="1" ht="24">
      <c r="A20" s="55">
        <f t="shared" si="3"/>
        <v>12</v>
      </c>
      <c r="B20" s="169">
        <v>36825</v>
      </c>
      <c r="C20" s="56">
        <v>1.54</v>
      </c>
      <c r="D20" s="56">
        <v>5.306</v>
      </c>
      <c r="E20" s="57">
        <f t="shared" si="0"/>
        <v>0.4584384</v>
      </c>
      <c r="F20" s="52">
        <f t="shared" si="1"/>
        <v>51.01333333333333</v>
      </c>
      <c r="G20" s="57">
        <f t="shared" si="2"/>
        <v>23.386470912</v>
      </c>
      <c r="H20" s="55" t="s">
        <v>33</v>
      </c>
      <c r="I20" s="58">
        <v>58.78</v>
      </c>
      <c r="J20" s="58">
        <v>46.47</v>
      </c>
      <c r="K20" s="58">
        <v>47.79</v>
      </c>
      <c r="L20" s="61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s="11" customFormat="1" ht="24">
      <c r="A21" s="55">
        <f t="shared" si="3"/>
        <v>13</v>
      </c>
      <c r="B21" s="169">
        <v>36831</v>
      </c>
      <c r="C21" s="56">
        <v>2.08</v>
      </c>
      <c r="D21" s="56">
        <v>15.617</v>
      </c>
      <c r="E21" s="57">
        <f t="shared" si="0"/>
        <v>1.3493088000000002</v>
      </c>
      <c r="F21" s="52">
        <f t="shared" si="1"/>
        <v>122.3</v>
      </c>
      <c r="G21" s="57">
        <f t="shared" si="2"/>
        <v>165.02046624000002</v>
      </c>
      <c r="H21" s="84" t="s">
        <v>34</v>
      </c>
      <c r="I21" s="58">
        <v>128.1</v>
      </c>
      <c r="J21" s="58">
        <v>109.3</v>
      </c>
      <c r="K21" s="58">
        <v>129.5</v>
      </c>
      <c r="L21" s="61"/>
      <c r="M21" s="61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3" s="11" customFormat="1" ht="24">
      <c r="A22" s="55">
        <f t="shared" si="3"/>
        <v>14</v>
      </c>
      <c r="B22" s="169">
        <v>36846</v>
      </c>
      <c r="C22" s="56">
        <v>1.46</v>
      </c>
      <c r="D22" s="56">
        <v>4.261</v>
      </c>
      <c r="E22" s="57">
        <f t="shared" si="0"/>
        <v>0.36815040000000004</v>
      </c>
      <c r="F22" s="52">
        <f t="shared" si="1"/>
        <v>41.42333333333334</v>
      </c>
      <c r="G22" s="57">
        <f t="shared" si="2"/>
        <v>15.250016736000005</v>
      </c>
      <c r="H22" s="84" t="s">
        <v>35</v>
      </c>
      <c r="I22" s="58">
        <v>46.2</v>
      </c>
      <c r="J22" s="58">
        <v>37.17</v>
      </c>
      <c r="K22" s="58">
        <v>40.9</v>
      </c>
      <c r="L22" s="61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s="11" customFormat="1" ht="24">
      <c r="A23" s="55">
        <f t="shared" si="3"/>
        <v>15</v>
      </c>
      <c r="B23" s="169">
        <v>36853</v>
      </c>
      <c r="C23" s="56">
        <v>1.43</v>
      </c>
      <c r="D23" s="56">
        <v>4.027</v>
      </c>
      <c r="E23" s="57">
        <f t="shared" si="0"/>
        <v>0.34793280000000004</v>
      </c>
      <c r="F23" s="52">
        <f t="shared" si="1"/>
        <v>37.38333333333333</v>
      </c>
      <c r="G23" s="57">
        <f t="shared" si="2"/>
        <v>13.006887840000001</v>
      </c>
      <c r="H23" s="55" t="s">
        <v>36</v>
      </c>
      <c r="I23" s="58">
        <v>33.53</v>
      </c>
      <c r="J23" s="58">
        <v>37</v>
      </c>
      <c r="K23" s="58">
        <v>41.62</v>
      </c>
      <c r="L23" s="61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 s="11" customFormat="1" ht="24">
      <c r="A24" s="55">
        <f t="shared" si="3"/>
        <v>16</v>
      </c>
      <c r="B24" s="169">
        <v>36861</v>
      </c>
      <c r="C24" s="56">
        <v>1.37</v>
      </c>
      <c r="D24" s="56">
        <v>3.309</v>
      </c>
      <c r="E24" s="57">
        <f t="shared" si="0"/>
        <v>0.28589760000000003</v>
      </c>
      <c r="F24" s="52">
        <f t="shared" si="1"/>
        <v>36.75666666666667</v>
      </c>
      <c r="G24" s="57">
        <f t="shared" si="2"/>
        <v>10.508642784000001</v>
      </c>
      <c r="H24" s="84" t="s">
        <v>37</v>
      </c>
      <c r="I24" s="58">
        <v>41.73</v>
      </c>
      <c r="J24" s="58">
        <v>33.64</v>
      </c>
      <c r="K24" s="58">
        <v>34.9</v>
      </c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s="11" customFormat="1" ht="24">
      <c r="A25" s="55">
        <f t="shared" si="3"/>
        <v>17</v>
      </c>
      <c r="B25" s="169">
        <v>36873</v>
      </c>
      <c r="C25" s="56">
        <v>1.23</v>
      </c>
      <c r="D25" s="56">
        <v>1.619</v>
      </c>
      <c r="E25" s="57">
        <f t="shared" si="0"/>
        <v>0.1398816</v>
      </c>
      <c r="F25" s="52">
        <f t="shared" si="1"/>
        <v>39.99333333333333</v>
      </c>
      <c r="G25" s="57">
        <f t="shared" si="2"/>
        <v>5.594331456</v>
      </c>
      <c r="H25" s="84" t="s">
        <v>38</v>
      </c>
      <c r="I25" s="58">
        <v>51.85</v>
      </c>
      <c r="J25" s="58">
        <v>29.94</v>
      </c>
      <c r="K25" s="58">
        <v>38.19</v>
      </c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23" s="11" customFormat="1" ht="24">
      <c r="A26" s="55">
        <f t="shared" si="3"/>
        <v>18</v>
      </c>
      <c r="B26" s="169">
        <v>36880</v>
      </c>
      <c r="C26" s="56">
        <v>1.16</v>
      </c>
      <c r="D26" s="56">
        <v>1.1</v>
      </c>
      <c r="E26" s="57">
        <f t="shared" si="0"/>
        <v>0.09504000000000001</v>
      </c>
      <c r="F26" s="52">
        <f t="shared" si="1"/>
        <v>58.60999999999999</v>
      </c>
      <c r="G26" s="57">
        <f t="shared" si="2"/>
        <v>5.5702944</v>
      </c>
      <c r="H26" s="55" t="s">
        <v>39</v>
      </c>
      <c r="I26" s="58">
        <v>49.01</v>
      </c>
      <c r="J26" s="58">
        <v>50.96</v>
      </c>
      <c r="K26" s="58">
        <v>75.86</v>
      </c>
      <c r="L26" s="61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 s="11" customFormat="1" ht="24">
      <c r="A27" s="55">
        <f t="shared" si="3"/>
        <v>19</v>
      </c>
      <c r="B27" s="169">
        <v>36892</v>
      </c>
      <c r="C27" s="56">
        <v>1.16</v>
      </c>
      <c r="D27" s="56">
        <v>1.042</v>
      </c>
      <c r="E27" s="57">
        <f t="shared" si="0"/>
        <v>0.0900288</v>
      </c>
      <c r="F27" s="52">
        <f t="shared" si="1"/>
        <v>28.12</v>
      </c>
      <c r="G27" s="57">
        <f t="shared" si="2"/>
        <v>2.531609856</v>
      </c>
      <c r="H27" s="84" t="s">
        <v>40</v>
      </c>
      <c r="I27" s="58">
        <v>42.28</v>
      </c>
      <c r="J27" s="58">
        <v>24.45</v>
      </c>
      <c r="K27" s="58">
        <v>17.63</v>
      </c>
      <c r="L27" s="61"/>
      <c r="M27" s="61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3" s="11" customFormat="1" ht="24">
      <c r="A28" s="55">
        <f t="shared" si="3"/>
        <v>20</v>
      </c>
      <c r="B28" s="169">
        <v>36908</v>
      </c>
      <c r="C28" s="56">
        <v>1.1</v>
      </c>
      <c r="D28" s="56">
        <v>0.739</v>
      </c>
      <c r="E28" s="57">
        <f t="shared" si="0"/>
        <v>0.0638496</v>
      </c>
      <c r="F28" s="52">
        <f t="shared" si="1"/>
        <v>30.310000000000002</v>
      </c>
      <c r="G28" s="57">
        <f t="shared" si="2"/>
        <v>1.9352813760000003</v>
      </c>
      <c r="H28" s="84" t="s">
        <v>41</v>
      </c>
      <c r="I28" s="58">
        <v>31.2</v>
      </c>
      <c r="J28" s="58">
        <v>29.06</v>
      </c>
      <c r="K28" s="58">
        <v>30.67</v>
      </c>
      <c r="L28" s="61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1:23" s="11" customFormat="1" ht="24">
      <c r="A29" s="55">
        <f t="shared" si="3"/>
        <v>21</v>
      </c>
      <c r="B29" s="169">
        <v>36916</v>
      </c>
      <c r="C29" s="56">
        <v>1.05</v>
      </c>
      <c r="D29" s="56">
        <v>0.464</v>
      </c>
      <c r="E29" s="57">
        <f t="shared" si="0"/>
        <v>0.0400896</v>
      </c>
      <c r="F29" s="52">
        <f t="shared" si="1"/>
        <v>29.643333333333334</v>
      </c>
      <c r="G29" s="57">
        <f t="shared" si="2"/>
        <v>1.1883893760000002</v>
      </c>
      <c r="H29" s="55" t="s">
        <v>42</v>
      </c>
      <c r="I29" s="58">
        <v>20.23</v>
      </c>
      <c r="J29" s="58">
        <v>24.84</v>
      </c>
      <c r="K29" s="58">
        <v>43.86</v>
      </c>
      <c r="L29" s="61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1:23" s="11" customFormat="1" ht="24">
      <c r="A30" s="55">
        <f t="shared" si="3"/>
        <v>22</v>
      </c>
      <c r="B30" s="169">
        <v>36923</v>
      </c>
      <c r="C30" s="56">
        <v>1.04</v>
      </c>
      <c r="D30" s="56">
        <v>0.386</v>
      </c>
      <c r="E30" s="57">
        <f t="shared" si="0"/>
        <v>0.0333504</v>
      </c>
      <c r="F30" s="52">
        <f t="shared" si="1"/>
        <v>26.086666666666662</v>
      </c>
      <c r="G30" s="57">
        <f t="shared" si="2"/>
        <v>0.8700007679999999</v>
      </c>
      <c r="H30" s="84" t="s">
        <v>43</v>
      </c>
      <c r="I30" s="58">
        <v>28.03</v>
      </c>
      <c r="J30" s="58">
        <v>28.3</v>
      </c>
      <c r="K30" s="58">
        <v>21.93</v>
      </c>
      <c r="L30" s="61"/>
      <c r="M30" s="61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1:23" s="11" customFormat="1" ht="24">
      <c r="A31" s="55">
        <f t="shared" si="3"/>
        <v>23</v>
      </c>
      <c r="B31" s="169">
        <v>36939</v>
      </c>
      <c r="C31" s="56">
        <v>1.03</v>
      </c>
      <c r="D31" s="56">
        <v>0.293</v>
      </c>
      <c r="E31" s="57">
        <f t="shared" si="0"/>
        <v>0.0253152</v>
      </c>
      <c r="F31" s="52">
        <f t="shared" si="1"/>
        <v>35.053333333333335</v>
      </c>
      <c r="G31" s="57">
        <f t="shared" si="2"/>
        <v>0.887382144</v>
      </c>
      <c r="H31" s="84" t="s">
        <v>44</v>
      </c>
      <c r="I31" s="58">
        <v>43.74</v>
      </c>
      <c r="J31" s="58">
        <v>28.72</v>
      </c>
      <c r="K31" s="58">
        <v>32.7</v>
      </c>
      <c r="L31" s="61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1:23" s="11" customFormat="1" ht="24">
      <c r="A32" s="55">
        <f t="shared" si="3"/>
        <v>24</v>
      </c>
      <c r="B32" s="169">
        <v>36944</v>
      </c>
      <c r="C32" s="56">
        <v>1.01</v>
      </c>
      <c r="D32" s="56">
        <v>0.298</v>
      </c>
      <c r="E32" s="57">
        <f t="shared" si="0"/>
        <v>0.0257472</v>
      </c>
      <c r="F32" s="52">
        <f t="shared" si="1"/>
        <v>70.895</v>
      </c>
      <c r="G32" s="57">
        <f t="shared" si="2"/>
        <v>1.8253477439999999</v>
      </c>
      <c r="H32" s="55" t="s">
        <v>45</v>
      </c>
      <c r="I32" s="58">
        <v>68.08</v>
      </c>
      <c r="J32" s="58"/>
      <c r="K32" s="58">
        <v>73.71</v>
      </c>
      <c r="L32" s="61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</row>
    <row r="33" spans="1:23" s="11" customFormat="1" ht="24">
      <c r="A33" s="55">
        <f t="shared" si="3"/>
        <v>25</v>
      </c>
      <c r="B33" s="169">
        <v>36951</v>
      </c>
      <c r="C33" s="56">
        <v>1</v>
      </c>
      <c r="D33" s="56">
        <v>0.236</v>
      </c>
      <c r="E33" s="57">
        <f t="shared" si="0"/>
        <v>0.0203904</v>
      </c>
      <c r="F33" s="52">
        <f t="shared" si="1"/>
        <v>19.12</v>
      </c>
      <c r="G33" s="57">
        <f t="shared" si="2"/>
        <v>0.38986444800000003</v>
      </c>
      <c r="H33" s="84" t="s">
        <v>46</v>
      </c>
      <c r="I33" s="58">
        <v>21.42</v>
      </c>
      <c r="J33" s="58">
        <v>19.2</v>
      </c>
      <c r="K33" s="58">
        <v>16.74</v>
      </c>
      <c r="L33" s="61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1:23" s="11" customFormat="1" ht="24">
      <c r="A34" s="55">
        <f t="shared" si="3"/>
        <v>26</v>
      </c>
      <c r="B34" s="169">
        <v>36963</v>
      </c>
      <c r="C34" s="56">
        <v>1.18</v>
      </c>
      <c r="D34" s="56">
        <v>1.347</v>
      </c>
      <c r="E34" s="57">
        <f t="shared" si="0"/>
        <v>0.1163808</v>
      </c>
      <c r="F34" s="52">
        <f>+AVERAGE(I34:K34)</f>
        <v>23.97666666666667</v>
      </c>
      <c r="G34" s="57">
        <f t="shared" si="2"/>
        <v>2.7904236480000004</v>
      </c>
      <c r="H34" s="84" t="s">
        <v>47</v>
      </c>
      <c r="I34" s="58">
        <v>26.75</v>
      </c>
      <c r="J34" s="58">
        <v>22.4</v>
      </c>
      <c r="K34" s="58">
        <v>22.78</v>
      </c>
      <c r="L34" s="61"/>
      <c r="M34" s="61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3" s="11" customFormat="1" ht="24.75" thickBot="1">
      <c r="A35" s="64">
        <f t="shared" si="3"/>
        <v>27</v>
      </c>
      <c r="B35" s="170">
        <v>36976</v>
      </c>
      <c r="C35" s="65">
        <v>1.16</v>
      </c>
      <c r="D35" s="65">
        <v>1.166</v>
      </c>
      <c r="E35" s="66">
        <f t="shared" si="0"/>
        <v>0.1007424</v>
      </c>
      <c r="F35" s="13">
        <f>+AVERAGE(I35:K35)</f>
        <v>21.486666666666668</v>
      </c>
      <c r="G35" s="66">
        <f t="shared" si="2"/>
        <v>2.164618368</v>
      </c>
      <c r="H35" s="64" t="s">
        <v>48</v>
      </c>
      <c r="I35" s="67">
        <v>22.92</v>
      </c>
      <c r="J35" s="67">
        <v>22.08</v>
      </c>
      <c r="K35" s="67">
        <v>19.46</v>
      </c>
      <c r="L35" s="61"/>
      <c r="M35" s="61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13" ht="24.75" thickTop="1">
      <c r="A36" s="14">
        <v>1</v>
      </c>
      <c r="B36" s="171">
        <v>36982</v>
      </c>
      <c r="C36" s="15">
        <v>1.15</v>
      </c>
      <c r="D36" s="15">
        <v>1.132</v>
      </c>
      <c r="E36" s="68">
        <f aca="true" t="shared" si="4" ref="E36:E86">D36*0.0864</f>
        <v>0.0978048</v>
      </c>
      <c r="F36" s="15">
        <f>+AVERAGE(I36:K36)</f>
        <v>52.44</v>
      </c>
      <c r="G36" s="68">
        <f aca="true" t="shared" si="5" ref="G36:G86">F36*E36</f>
        <v>5.1288837119999995</v>
      </c>
      <c r="H36" s="85" t="s">
        <v>22</v>
      </c>
      <c r="I36" s="15">
        <v>48.46</v>
      </c>
      <c r="J36" s="15">
        <v>52.14</v>
      </c>
      <c r="K36" s="15">
        <v>56.72</v>
      </c>
      <c r="L36" s="63"/>
      <c r="M36" s="63"/>
    </row>
    <row r="37" spans="1:13" ht="24">
      <c r="A37" s="8">
        <f aca="true" t="shared" si="6" ref="A37:A86">+A36+1</f>
        <v>2</v>
      </c>
      <c r="B37" s="172">
        <v>36998</v>
      </c>
      <c r="C37" s="52">
        <v>1.05</v>
      </c>
      <c r="D37" s="52">
        <v>0.481</v>
      </c>
      <c r="E37" s="59">
        <f t="shared" si="4"/>
        <v>0.0415584</v>
      </c>
      <c r="F37" s="52">
        <f aca="true" t="shared" si="7" ref="F37:F86">+AVERAGE(I37:K37)</f>
        <v>43.096666666666664</v>
      </c>
      <c r="G37" s="59">
        <f t="shared" si="5"/>
        <v>1.791028512</v>
      </c>
      <c r="H37" s="10" t="s">
        <v>23</v>
      </c>
      <c r="I37" s="52">
        <v>45.29</v>
      </c>
      <c r="J37" s="52">
        <v>35.04</v>
      </c>
      <c r="K37" s="52">
        <v>48.96</v>
      </c>
      <c r="L37" s="63"/>
      <c r="M37" s="63"/>
    </row>
    <row r="38" spans="1:13" ht="24">
      <c r="A38" s="8">
        <f t="shared" si="6"/>
        <v>3</v>
      </c>
      <c r="B38" s="172">
        <v>37006</v>
      </c>
      <c r="C38" s="52">
        <v>1.06</v>
      </c>
      <c r="D38" s="52">
        <v>0.499</v>
      </c>
      <c r="E38" s="59">
        <f t="shared" si="4"/>
        <v>0.0431136</v>
      </c>
      <c r="F38" s="52">
        <f t="shared" si="7"/>
        <v>42.26666666666667</v>
      </c>
      <c r="G38" s="59">
        <f t="shared" si="5"/>
        <v>1.8222681600000004</v>
      </c>
      <c r="H38" s="8" t="s">
        <v>24</v>
      </c>
      <c r="I38" s="52">
        <v>45.49</v>
      </c>
      <c r="J38" s="52">
        <v>34.93</v>
      </c>
      <c r="K38" s="52">
        <v>46.38</v>
      </c>
      <c r="L38" s="63"/>
      <c r="M38" s="63"/>
    </row>
    <row r="39" spans="1:13" ht="24">
      <c r="A39" s="8">
        <f t="shared" si="6"/>
        <v>4</v>
      </c>
      <c r="B39" s="172">
        <v>37012</v>
      </c>
      <c r="C39" s="52">
        <v>1.03</v>
      </c>
      <c r="D39" s="52">
        <v>0.361</v>
      </c>
      <c r="E39" s="59">
        <f t="shared" si="4"/>
        <v>0.0311904</v>
      </c>
      <c r="F39" s="52">
        <f t="shared" si="7"/>
        <v>71.98666666666666</v>
      </c>
      <c r="G39" s="59">
        <f t="shared" si="5"/>
        <v>2.245292928</v>
      </c>
      <c r="H39" s="10" t="s">
        <v>25</v>
      </c>
      <c r="I39" s="52">
        <v>72.78</v>
      </c>
      <c r="J39" s="52">
        <v>72.15</v>
      </c>
      <c r="K39" s="52">
        <v>71.03</v>
      </c>
      <c r="L39" s="63"/>
      <c r="M39" s="63"/>
    </row>
    <row r="40" spans="1:13" ht="24">
      <c r="A40" s="8">
        <f t="shared" si="6"/>
        <v>5</v>
      </c>
      <c r="B40" s="172">
        <v>37025</v>
      </c>
      <c r="C40" s="52">
        <v>2.71</v>
      </c>
      <c r="D40" s="52">
        <v>31.131</v>
      </c>
      <c r="E40" s="59">
        <f t="shared" si="4"/>
        <v>2.6897184000000003</v>
      </c>
      <c r="F40" s="52">
        <f t="shared" si="7"/>
        <v>788.3666666666668</v>
      </c>
      <c r="G40" s="59">
        <f t="shared" si="5"/>
        <v>2120.4843292800006</v>
      </c>
      <c r="H40" s="10" t="s">
        <v>26</v>
      </c>
      <c r="I40" s="52">
        <v>735.4</v>
      </c>
      <c r="J40" s="52">
        <v>785</v>
      </c>
      <c r="K40" s="52">
        <v>844.7</v>
      </c>
      <c r="L40" s="63"/>
      <c r="M40" s="63"/>
    </row>
    <row r="41" spans="1:13" ht="24">
      <c r="A41" s="8">
        <f t="shared" si="6"/>
        <v>6</v>
      </c>
      <c r="B41" s="172">
        <v>37035</v>
      </c>
      <c r="C41" s="52">
        <v>1.55</v>
      </c>
      <c r="D41" s="52">
        <v>5.425</v>
      </c>
      <c r="E41" s="59">
        <f t="shared" si="4"/>
        <v>0.46872</v>
      </c>
      <c r="F41" s="52">
        <f t="shared" si="7"/>
        <v>231.33333333333334</v>
      </c>
      <c r="G41" s="59">
        <f t="shared" si="5"/>
        <v>108.43056000000001</v>
      </c>
      <c r="H41" s="8" t="s">
        <v>27</v>
      </c>
      <c r="I41" s="52">
        <v>256</v>
      </c>
      <c r="J41" s="52">
        <v>237.9</v>
      </c>
      <c r="K41" s="52">
        <v>200.1</v>
      </c>
      <c r="L41" s="63"/>
      <c r="M41" s="63"/>
    </row>
    <row r="42" spans="1:13" ht="24">
      <c r="A42" s="8">
        <f t="shared" si="6"/>
        <v>7</v>
      </c>
      <c r="B42" s="172">
        <v>37043</v>
      </c>
      <c r="C42" s="52">
        <v>1.32</v>
      </c>
      <c r="D42" s="52">
        <v>2.736</v>
      </c>
      <c r="E42" s="59">
        <f t="shared" si="4"/>
        <v>0.23639040000000003</v>
      </c>
      <c r="F42" s="52">
        <f t="shared" si="7"/>
        <v>37.806666666666665</v>
      </c>
      <c r="G42" s="59">
        <f t="shared" si="5"/>
        <v>8.937133056</v>
      </c>
      <c r="H42" s="10" t="s">
        <v>28</v>
      </c>
      <c r="I42" s="52">
        <v>33.96</v>
      </c>
      <c r="J42" s="52">
        <v>37.21</v>
      </c>
      <c r="K42" s="52">
        <v>42.25</v>
      </c>
      <c r="L42" s="63"/>
      <c r="M42" s="63"/>
    </row>
    <row r="43" spans="1:13" ht="24">
      <c r="A43" s="8">
        <f t="shared" si="6"/>
        <v>8</v>
      </c>
      <c r="B43" s="172">
        <v>37055</v>
      </c>
      <c r="C43" s="52">
        <v>1.31</v>
      </c>
      <c r="D43" s="52">
        <v>2.62</v>
      </c>
      <c r="E43" s="59">
        <f t="shared" si="4"/>
        <v>0.226368</v>
      </c>
      <c r="F43" s="52">
        <f t="shared" si="7"/>
        <v>55.32666666666666</v>
      </c>
      <c r="G43" s="59">
        <f t="shared" si="5"/>
        <v>12.52418688</v>
      </c>
      <c r="H43" s="10" t="s">
        <v>29</v>
      </c>
      <c r="I43" s="52">
        <v>61.89</v>
      </c>
      <c r="J43" s="52">
        <v>45.66</v>
      </c>
      <c r="K43" s="52">
        <v>58.43</v>
      </c>
      <c r="L43" s="63"/>
      <c r="M43" s="63"/>
    </row>
    <row r="44" spans="1:13" ht="24">
      <c r="A44" s="8">
        <f t="shared" si="6"/>
        <v>9</v>
      </c>
      <c r="B44" s="172">
        <v>37067</v>
      </c>
      <c r="C44" s="52">
        <v>1.16</v>
      </c>
      <c r="D44" s="52">
        <v>1.239</v>
      </c>
      <c r="E44" s="59">
        <f t="shared" si="4"/>
        <v>0.10704960000000001</v>
      </c>
      <c r="F44" s="52">
        <f t="shared" si="7"/>
        <v>27.853333333333335</v>
      </c>
      <c r="G44" s="59">
        <f t="shared" si="5"/>
        <v>2.9816881920000005</v>
      </c>
      <c r="H44" s="8" t="s">
        <v>30</v>
      </c>
      <c r="I44" s="52">
        <v>27.31</v>
      </c>
      <c r="J44" s="52">
        <v>29.04</v>
      </c>
      <c r="K44" s="52">
        <v>27.21</v>
      </c>
      <c r="L44" s="63"/>
      <c r="M44" s="63"/>
    </row>
    <row r="45" spans="1:13" ht="24">
      <c r="A45" s="8">
        <f t="shared" si="6"/>
        <v>10</v>
      </c>
      <c r="B45" s="172">
        <v>37073</v>
      </c>
      <c r="C45" s="52">
        <v>1.14</v>
      </c>
      <c r="D45" s="52">
        <v>1.221</v>
      </c>
      <c r="E45" s="59">
        <f t="shared" si="4"/>
        <v>0.10549440000000002</v>
      </c>
      <c r="F45" s="52">
        <f t="shared" si="7"/>
        <v>27.46666666666667</v>
      </c>
      <c r="G45" s="59">
        <f t="shared" si="5"/>
        <v>2.8975795200000007</v>
      </c>
      <c r="H45" s="10" t="s">
        <v>31</v>
      </c>
      <c r="I45" s="52">
        <v>33.5</v>
      </c>
      <c r="J45" s="52">
        <v>20.37</v>
      </c>
      <c r="K45" s="52">
        <v>28.53</v>
      </c>
      <c r="L45" s="63"/>
      <c r="M45" s="63"/>
    </row>
    <row r="46" spans="1:13" ht="24">
      <c r="A46" s="8">
        <f t="shared" si="6"/>
        <v>11</v>
      </c>
      <c r="B46" s="172">
        <v>37084</v>
      </c>
      <c r="C46" s="52">
        <v>1.34</v>
      </c>
      <c r="D46" s="52">
        <v>2.906</v>
      </c>
      <c r="E46" s="59">
        <f t="shared" si="4"/>
        <v>0.25107840000000003</v>
      </c>
      <c r="F46" s="52">
        <f t="shared" si="7"/>
        <v>94.72666666666667</v>
      </c>
      <c r="G46" s="59">
        <f t="shared" si="5"/>
        <v>23.783819904000005</v>
      </c>
      <c r="H46" s="10" t="s">
        <v>32</v>
      </c>
      <c r="I46" s="52">
        <v>88.9</v>
      </c>
      <c r="J46" s="52">
        <v>102.2</v>
      </c>
      <c r="K46" s="52">
        <v>93.08</v>
      </c>
      <c r="L46" s="63"/>
      <c r="M46" s="63"/>
    </row>
    <row r="47" spans="1:13" ht="24">
      <c r="A47" s="8">
        <f t="shared" si="6"/>
        <v>12</v>
      </c>
      <c r="B47" s="172">
        <v>37095</v>
      </c>
      <c r="C47" s="52">
        <v>3.38</v>
      </c>
      <c r="D47" s="52">
        <v>53.388</v>
      </c>
      <c r="E47" s="59">
        <f t="shared" si="4"/>
        <v>4.6127232000000005</v>
      </c>
      <c r="F47" s="52">
        <f t="shared" si="7"/>
        <v>493.29999999999995</v>
      </c>
      <c r="G47" s="59">
        <f t="shared" si="5"/>
        <v>2275.45635456</v>
      </c>
      <c r="H47" s="8" t="s">
        <v>33</v>
      </c>
      <c r="I47" s="52">
        <v>517.8</v>
      </c>
      <c r="J47" s="52">
        <v>529.9</v>
      </c>
      <c r="K47" s="52">
        <v>432.2</v>
      </c>
      <c r="L47" s="63"/>
      <c r="M47" s="63"/>
    </row>
    <row r="48" spans="1:13" ht="24">
      <c r="A48" s="8">
        <f t="shared" si="6"/>
        <v>13</v>
      </c>
      <c r="B48" s="172">
        <v>37107</v>
      </c>
      <c r="C48" s="52">
        <v>4.44</v>
      </c>
      <c r="D48" s="52">
        <v>122.081</v>
      </c>
      <c r="E48" s="59">
        <f t="shared" si="4"/>
        <v>10.547798400000001</v>
      </c>
      <c r="F48" s="52">
        <f t="shared" si="7"/>
        <v>668.9666666666667</v>
      </c>
      <c r="G48" s="59">
        <f t="shared" si="5"/>
        <v>7056.125536320002</v>
      </c>
      <c r="H48" s="10" t="s">
        <v>35</v>
      </c>
      <c r="I48" s="52">
        <v>637.8</v>
      </c>
      <c r="J48" s="52">
        <v>625</v>
      </c>
      <c r="K48" s="52">
        <v>744.1</v>
      </c>
      <c r="L48" s="63"/>
      <c r="M48" s="63"/>
    </row>
    <row r="49" spans="1:13" ht="24">
      <c r="A49" s="8">
        <f t="shared" si="6"/>
        <v>14</v>
      </c>
      <c r="B49" s="172">
        <v>37108</v>
      </c>
      <c r="C49" s="52">
        <v>4.84</v>
      </c>
      <c r="D49" s="52">
        <v>179.252</v>
      </c>
      <c r="E49" s="59">
        <f t="shared" si="4"/>
        <v>15.487372800000001</v>
      </c>
      <c r="F49" s="52">
        <f t="shared" si="7"/>
        <v>394.90000000000003</v>
      </c>
      <c r="G49" s="59">
        <f t="shared" si="5"/>
        <v>6115.963518720001</v>
      </c>
      <c r="H49" s="10" t="s">
        <v>49</v>
      </c>
      <c r="I49" s="52">
        <v>367</v>
      </c>
      <c r="J49" s="52">
        <v>402.4</v>
      </c>
      <c r="K49" s="52">
        <v>415.3</v>
      </c>
      <c r="L49" s="63"/>
      <c r="M49" s="63"/>
    </row>
    <row r="50" spans="1:23" s="307" customFormat="1" ht="24">
      <c r="A50" s="302">
        <f t="shared" si="6"/>
        <v>15</v>
      </c>
      <c r="B50" s="303">
        <v>37116</v>
      </c>
      <c r="C50" s="304"/>
      <c r="D50" s="304"/>
      <c r="E50" s="305"/>
      <c r="F50" s="304"/>
      <c r="G50" s="305"/>
      <c r="H50" s="316" t="s">
        <v>50</v>
      </c>
      <c r="I50" s="304"/>
      <c r="J50" s="304"/>
      <c r="K50" s="304"/>
      <c r="L50" s="303">
        <v>37116</v>
      </c>
      <c r="M50" s="304">
        <v>5.26</v>
      </c>
      <c r="N50" s="304">
        <v>316.913</v>
      </c>
      <c r="O50" s="305">
        <f>N50*0.0864</f>
        <v>27.381283200000002</v>
      </c>
      <c r="P50" s="304">
        <f>+AVERAGE(S50:U50)</f>
        <v>674.4333333333334</v>
      </c>
      <c r="Q50" s="305">
        <f>P50*O50</f>
        <v>18466.850099520005</v>
      </c>
      <c r="R50" s="316" t="s">
        <v>50</v>
      </c>
      <c r="S50" s="304">
        <v>852</v>
      </c>
      <c r="T50" s="304">
        <v>533.9</v>
      </c>
      <c r="U50" s="304">
        <v>637.4</v>
      </c>
      <c r="V50" s="306"/>
      <c r="W50" s="306"/>
    </row>
    <row r="51" spans="1:13" ht="24">
      <c r="A51" s="8">
        <f t="shared" si="6"/>
        <v>16</v>
      </c>
      <c r="B51" s="172">
        <v>37145</v>
      </c>
      <c r="C51" s="52">
        <v>2.835</v>
      </c>
      <c r="D51" s="52">
        <v>37.337</v>
      </c>
      <c r="E51" s="59">
        <f t="shared" si="4"/>
        <v>3.2259168000000003</v>
      </c>
      <c r="F51" s="52">
        <f t="shared" si="7"/>
        <v>176.5</v>
      </c>
      <c r="G51" s="59">
        <f t="shared" si="5"/>
        <v>569.3743152000001</v>
      </c>
      <c r="H51" s="10" t="s">
        <v>37</v>
      </c>
      <c r="I51" s="52">
        <v>188.8</v>
      </c>
      <c r="J51" s="52">
        <v>148</v>
      </c>
      <c r="K51" s="52">
        <v>192.7</v>
      </c>
      <c r="L51" s="63"/>
      <c r="M51" s="63"/>
    </row>
    <row r="52" spans="1:13" ht="24">
      <c r="A52" s="8">
        <f t="shared" si="6"/>
        <v>17</v>
      </c>
      <c r="B52" s="172">
        <v>37148</v>
      </c>
      <c r="C52" s="52">
        <v>3.79</v>
      </c>
      <c r="D52" s="52">
        <v>95.976</v>
      </c>
      <c r="E52" s="59">
        <f t="shared" si="4"/>
        <v>8.2923264</v>
      </c>
      <c r="F52" s="52">
        <f t="shared" si="7"/>
        <v>427.59999999999997</v>
      </c>
      <c r="G52" s="59">
        <f t="shared" si="5"/>
        <v>3545.7987686399997</v>
      </c>
      <c r="H52" s="10" t="s">
        <v>38</v>
      </c>
      <c r="I52" s="52">
        <v>452.5</v>
      </c>
      <c r="J52" s="52">
        <v>409.8</v>
      </c>
      <c r="K52" s="52">
        <v>420.5</v>
      </c>
      <c r="L52" s="63"/>
      <c r="M52" s="63"/>
    </row>
    <row r="53" spans="1:13" ht="24">
      <c r="A53" s="8">
        <f t="shared" si="6"/>
        <v>18</v>
      </c>
      <c r="B53" s="172">
        <v>37160</v>
      </c>
      <c r="C53" s="52">
        <v>2.97</v>
      </c>
      <c r="D53" s="52">
        <v>47.169</v>
      </c>
      <c r="E53" s="59">
        <f t="shared" si="4"/>
        <v>4.0754016</v>
      </c>
      <c r="F53" s="52">
        <f t="shared" si="7"/>
        <v>497.40000000000003</v>
      </c>
      <c r="G53" s="59">
        <f t="shared" si="5"/>
        <v>2027.1047558400003</v>
      </c>
      <c r="H53" s="8" t="s">
        <v>39</v>
      </c>
      <c r="I53" s="52">
        <v>545.2</v>
      </c>
      <c r="J53" s="52">
        <v>480.2</v>
      </c>
      <c r="K53" s="52">
        <v>466.8</v>
      </c>
      <c r="L53" s="63"/>
      <c r="M53" s="63"/>
    </row>
    <row r="54" spans="1:13" ht="24">
      <c r="A54" s="8">
        <f t="shared" si="6"/>
        <v>19</v>
      </c>
      <c r="B54" s="172">
        <v>37165</v>
      </c>
      <c r="C54" s="52">
        <v>2.085</v>
      </c>
      <c r="D54" s="52">
        <v>13.775</v>
      </c>
      <c r="E54" s="59">
        <f t="shared" si="4"/>
        <v>1.19016</v>
      </c>
      <c r="F54" s="52">
        <f t="shared" si="7"/>
        <v>107.37666666666667</v>
      </c>
      <c r="G54" s="59">
        <f t="shared" si="5"/>
        <v>127.7954136</v>
      </c>
      <c r="H54" s="10" t="s">
        <v>40</v>
      </c>
      <c r="I54" s="52">
        <v>106.1</v>
      </c>
      <c r="J54" s="52">
        <v>57.53</v>
      </c>
      <c r="K54" s="52">
        <v>158.5</v>
      </c>
      <c r="L54" s="63"/>
      <c r="M54" s="63"/>
    </row>
    <row r="55" spans="1:13" ht="24">
      <c r="A55" s="8">
        <f t="shared" si="6"/>
        <v>20</v>
      </c>
      <c r="B55" s="172">
        <v>37179</v>
      </c>
      <c r="C55" s="52">
        <v>1.93</v>
      </c>
      <c r="D55" s="52">
        <v>9.925</v>
      </c>
      <c r="E55" s="59">
        <f t="shared" si="4"/>
        <v>0.8575200000000001</v>
      </c>
      <c r="F55" s="52">
        <f t="shared" si="7"/>
        <v>50.70000000000001</v>
      </c>
      <c r="G55" s="59">
        <f t="shared" si="5"/>
        <v>43.476264000000015</v>
      </c>
      <c r="H55" s="10" t="s">
        <v>41</v>
      </c>
      <c r="I55" s="52">
        <v>44.63</v>
      </c>
      <c r="J55" s="52">
        <v>46.77</v>
      </c>
      <c r="K55" s="52">
        <v>60.7</v>
      </c>
      <c r="L55" s="63"/>
      <c r="M55" s="63"/>
    </row>
    <row r="56" spans="1:13" ht="24">
      <c r="A56" s="8">
        <f t="shared" si="6"/>
        <v>21</v>
      </c>
      <c r="B56" s="172">
        <v>37189</v>
      </c>
      <c r="C56" s="52">
        <v>1.8</v>
      </c>
      <c r="D56" s="52">
        <v>7.812</v>
      </c>
      <c r="E56" s="59">
        <f t="shared" si="4"/>
        <v>0.6749568</v>
      </c>
      <c r="F56" s="52">
        <f t="shared" si="7"/>
        <v>36.74</v>
      </c>
      <c r="G56" s="59">
        <f t="shared" si="5"/>
        <v>24.797912832</v>
      </c>
      <c r="H56" s="8" t="s">
        <v>42</v>
      </c>
      <c r="I56" s="52">
        <v>34.71</v>
      </c>
      <c r="J56" s="52"/>
      <c r="K56" s="52">
        <v>38.77</v>
      </c>
      <c r="L56" s="63"/>
      <c r="M56" s="63"/>
    </row>
    <row r="57" spans="1:13" ht="24">
      <c r="A57" s="8">
        <f t="shared" si="6"/>
        <v>22</v>
      </c>
      <c r="B57" s="172">
        <v>37196</v>
      </c>
      <c r="C57" s="52">
        <v>2.09</v>
      </c>
      <c r="D57" s="52">
        <v>15.643</v>
      </c>
      <c r="E57" s="59">
        <f t="shared" si="4"/>
        <v>1.3515552000000002</v>
      </c>
      <c r="F57" s="52">
        <f t="shared" si="7"/>
        <v>74.41666666666667</v>
      </c>
      <c r="G57" s="59">
        <f t="shared" si="5"/>
        <v>100.57823280000002</v>
      </c>
      <c r="H57" s="10" t="s">
        <v>43</v>
      </c>
      <c r="I57" s="52">
        <v>84.68</v>
      </c>
      <c r="J57" s="52">
        <v>89.26</v>
      </c>
      <c r="K57" s="52">
        <v>49.31</v>
      </c>
      <c r="L57" s="63"/>
      <c r="M57" s="63"/>
    </row>
    <row r="58" spans="1:13" ht="24">
      <c r="A58" s="8">
        <f t="shared" si="6"/>
        <v>23</v>
      </c>
      <c r="B58" s="172">
        <v>37208</v>
      </c>
      <c r="C58" s="52">
        <v>1.85</v>
      </c>
      <c r="D58" s="52">
        <v>8.33</v>
      </c>
      <c r="E58" s="59">
        <f t="shared" si="4"/>
        <v>0.719712</v>
      </c>
      <c r="F58" s="52">
        <f t="shared" si="7"/>
        <v>27.923333333333332</v>
      </c>
      <c r="G58" s="59">
        <f t="shared" si="5"/>
        <v>20.09675808</v>
      </c>
      <c r="H58" s="10" t="s">
        <v>44</v>
      </c>
      <c r="I58" s="52">
        <v>31.02</v>
      </c>
      <c r="J58" s="52">
        <v>25.62</v>
      </c>
      <c r="K58" s="52">
        <v>27.13</v>
      </c>
      <c r="L58" s="63"/>
      <c r="M58" s="63"/>
    </row>
    <row r="59" spans="1:13" ht="24">
      <c r="A59" s="8">
        <f t="shared" si="6"/>
        <v>24</v>
      </c>
      <c r="B59" s="172">
        <v>37222</v>
      </c>
      <c r="C59" s="52">
        <v>1.65</v>
      </c>
      <c r="D59" s="52">
        <v>4.787</v>
      </c>
      <c r="E59" s="59">
        <f t="shared" si="4"/>
        <v>0.41359680000000004</v>
      </c>
      <c r="F59" s="52">
        <f t="shared" si="7"/>
        <v>32.11666666666667</v>
      </c>
      <c r="G59" s="59">
        <f t="shared" si="5"/>
        <v>13.283350560000002</v>
      </c>
      <c r="H59" s="8" t="s">
        <v>45</v>
      </c>
      <c r="I59" s="52">
        <v>8.36</v>
      </c>
      <c r="J59" s="52">
        <v>12.31</v>
      </c>
      <c r="K59" s="52">
        <v>75.68</v>
      </c>
      <c r="L59" s="63"/>
      <c r="M59" s="63"/>
    </row>
    <row r="60" spans="1:13" ht="24">
      <c r="A60" s="8">
        <f t="shared" si="6"/>
        <v>25</v>
      </c>
      <c r="B60" s="172">
        <v>37226</v>
      </c>
      <c r="C60" s="52">
        <v>1.61</v>
      </c>
      <c r="D60" s="52">
        <v>4.344</v>
      </c>
      <c r="E60" s="59">
        <f t="shared" si="4"/>
        <v>0.37532160000000003</v>
      </c>
      <c r="F60" s="52">
        <f t="shared" si="7"/>
        <v>26.24</v>
      </c>
      <c r="G60" s="59">
        <f t="shared" si="5"/>
        <v>9.848438784</v>
      </c>
      <c r="H60" s="10" t="s">
        <v>46</v>
      </c>
      <c r="I60" s="52">
        <v>25.04</v>
      </c>
      <c r="J60" s="52">
        <v>35.26</v>
      </c>
      <c r="K60" s="52">
        <v>18.42</v>
      </c>
      <c r="L60" s="63"/>
      <c r="M60" s="63"/>
    </row>
    <row r="61" spans="1:13" ht="24">
      <c r="A61" s="8">
        <f t="shared" si="6"/>
        <v>26</v>
      </c>
      <c r="B61" s="172">
        <v>37242</v>
      </c>
      <c r="C61" s="52">
        <v>1.43</v>
      </c>
      <c r="D61" s="52">
        <v>2.233</v>
      </c>
      <c r="E61" s="59">
        <f t="shared" si="4"/>
        <v>0.19293120000000002</v>
      </c>
      <c r="F61" s="52">
        <f t="shared" si="7"/>
        <v>39.093333333333334</v>
      </c>
      <c r="G61" s="59">
        <f t="shared" si="5"/>
        <v>7.542323712000001</v>
      </c>
      <c r="H61" s="10" t="s">
        <v>47</v>
      </c>
      <c r="I61" s="52">
        <v>28.98</v>
      </c>
      <c r="J61" s="52">
        <v>33.24</v>
      </c>
      <c r="K61" s="52">
        <v>55.06</v>
      </c>
      <c r="L61" s="63"/>
      <c r="M61" s="63"/>
    </row>
    <row r="62" spans="1:13" ht="24">
      <c r="A62" s="8">
        <f t="shared" si="6"/>
        <v>27</v>
      </c>
      <c r="B62" s="172">
        <v>37249</v>
      </c>
      <c r="C62" s="52">
        <v>1.42</v>
      </c>
      <c r="D62" s="52">
        <v>2.282</v>
      </c>
      <c r="E62" s="59">
        <f t="shared" si="4"/>
        <v>0.1971648</v>
      </c>
      <c r="F62" s="52">
        <f t="shared" si="7"/>
        <v>50.43333333333334</v>
      </c>
      <c r="G62" s="59">
        <f t="shared" si="5"/>
        <v>9.943678080000002</v>
      </c>
      <c r="H62" s="8" t="s">
        <v>48</v>
      </c>
      <c r="I62" s="52">
        <v>35.05</v>
      </c>
      <c r="J62" s="52">
        <v>70.45</v>
      </c>
      <c r="K62" s="52">
        <v>45.8</v>
      </c>
      <c r="L62" s="63"/>
      <c r="M62" s="63"/>
    </row>
    <row r="63" spans="1:13" ht="24">
      <c r="A63" s="8">
        <f t="shared" si="6"/>
        <v>28</v>
      </c>
      <c r="B63" s="172">
        <v>37257</v>
      </c>
      <c r="C63" s="52">
        <v>1.38</v>
      </c>
      <c r="D63" s="52">
        <v>1.833</v>
      </c>
      <c r="E63" s="59">
        <f t="shared" si="4"/>
        <v>0.15837120000000002</v>
      </c>
      <c r="F63" s="52">
        <f t="shared" si="7"/>
        <v>46.51666666666667</v>
      </c>
      <c r="G63" s="59">
        <f t="shared" si="5"/>
        <v>7.366900320000002</v>
      </c>
      <c r="H63" s="10" t="s">
        <v>51</v>
      </c>
      <c r="I63" s="52">
        <v>63.59</v>
      </c>
      <c r="J63" s="52">
        <v>33.86</v>
      </c>
      <c r="K63" s="52">
        <v>42.1</v>
      </c>
      <c r="L63" s="63"/>
      <c r="M63" s="63"/>
    </row>
    <row r="64" spans="1:13" ht="24">
      <c r="A64" s="8">
        <f t="shared" si="6"/>
        <v>29</v>
      </c>
      <c r="B64" s="172">
        <v>37266</v>
      </c>
      <c r="C64" s="52">
        <v>1.36</v>
      </c>
      <c r="D64" s="52">
        <v>1.577</v>
      </c>
      <c r="E64" s="59">
        <f t="shared" si="4"/>
        <v>0.1362528</v>
      </c>
      <c r="F64" s="52">
        <f t="shared" si="7"/>
        <v>36.67</v>
      </c>
      <c r="G64" s="59">
        <f t="shared" si="5"/>
        <v>4.996390176</v>
      </c>
      <c r="H64" s="10" t="s">
        <v>52</v>
      </c>
      <c r="I64" s="52">
        <v>50.59</v>
      </c>
      <c r="J64" s="52">
        <v>31.44</v>
      </c>
      <c r="K64" s="52">
        <v>27.98</v>
      </c>
      <c r="L64" s="63"/>
      <c r="M64" s="63"/>
    </row>
    <row r="65" spans="1:13" ht="24">
      <c r="A65" s="8">
        <f t="shared" si="6"/>
        <v>30</v>
      </c>
      <c r="B65" s="172">
        <v>37280</v>
      </c>
      <c r="C65" s="52">
        <v>1.3</v>
      </c>
      <c r="D65" s="52">
        <v>1.043</v>
      </c>
      <c r="E65" s="59">
        <f t="shared" si="4"/>
        <v>0.09011519999999999</v>
      </c>
      <c r="F65" s="52">
        <f t="shared" si="7"/>
        <v>32.18666666666667</v>
      </c>
      <c r="G65" s="59">
        <f t="shared" si="5"/>
        <v>2.900507904</v>
      </c>
      <c r="H65" s="8" t="s">
        <v>53</v>
      </c>
      <c r="I65" s="52">
        <v>13.69</v>
      </c>
      <c r="J65" s="52">
        <v>20.16</v>
      </c>
      <c r="K65" s="52">
        <v>62.71</v>
      </c>
      <c r="L65" s="63"/>
      <c r="M65" s="63"/>
    </row>
    <row r="66" spans="1:13" ht="24">
      <c r="A66" s="8">
        <f t="shared" si="6"/>
        <v>31</v>
      </c>
      <c r="B66" s="172">
        <v>37288</v>
      </c>
      <c r="C66" s="52">
        <v>1.29</v>
      </c>
      <c r="D66" s="52">
        <v>0.938</v>
      </c>
      <c r="E66" s="59">
        <f t="shared" si="4"/>
        <v>0.0810432</v>
      </c>
      <c r="F66" s="52">
        <f t="shared" si="7"/>
        <v>40.17333333333334</v>
      </c>
      <c r="G66" s="59">
        <f t="shared" si="5"/>
        <v>3.2557754880000003</v>
      </c>
      <c r="H66" s="86" t="s">
        <v>54</v>
      </c>
      <c r="I66" s="52">
        <v>32.69</v>
      </c>
      <c r="J66" s="52">
        <v>55.96</v>
      </c>
      <c r="K66" s="52">
        <v>31.87</v>
      </c>
      <c r="L66" s="63"/>
      <c r="M66" s="63"/>
    </row>
    <row r="67" spans="1:13" ht="24">
      <c r="A67" s="8">
        <f t="shared" si="6"/>
        <v>32</v>
      </c>
      <c r="B67" s="172">
        <v>37300</v>
      </c>
      <c r="C67" s="52">
        <v>1.25</v>
      </c>
      <c r="D67" s="52">
        <v>0.694</v>
      </c>
      <c r="E67" s="59">
        <f t="shared" si="4"/>
        <v>0.0599616</v>
      </c>
      <c r="F67" s="52">
        <f t="shared" si="7"/>
        <v>56.54333333333333</v>
      </c>
      <c r="G67" s="59">
        <f t="shared" si="5"/>
        <v>3.3904287359999996</v>
      </c>
      <c r="H67" s="86" t="s">
        <v>55</v>
      </c>
      <c r="I67" s="52">
        <v>55.22</v>
      </c>
      <c r="J67" s="52">
        <v>28.61</v>
      </c>
      <c r="K67" s="52">
        <v>85.8</v>
      </c>
      <c r="L67" s="63"/>
      <c r="M67" s="63"/>
    </row>
    <row r="68" spans="1:13" ht="24">
      <c r="A68" s="8">
        <f t="shared" si="6"/>
        <v>33</v>
      </c>
      <c r="B68" s="172">
        <v>37308</v>
      </c>
      <c r="C68" s="52">
        <v>1.26</v>
      </c>
      <c r="D68" s="52">
        <v>0.747</v>
      </c>
      <c r="E68" s="59">
        <f t="shared" si="4"/>
        <v>0.06454080000000001</v>
      </c>
      <c r="F68" s="52">
        <f t="shared" si="7"/>
        <v>50.946666666666665</v>
      </c>
      <c r="G68" s="59">
        <f t="shared" si="5"/>
        <v>3.2881386240000006</v>
      </c>
      <c r="H68" s="86" t="s">
        <v>56</v>
      </c>
      <c r="I68" s="52">
        <v>57.09</v>
      </c>
      <c r="J68" s="52">
        <v>40.54</v>
      </c>
      <c r="K68" s="52">
        <v>55.21</v>
      </c>
      <c r="L68" s="63"/>
      <c r="M68" s="63"/>
    </row>
    <row r="69" spans="1:13" ht="24">
      <c r="A69" s="8">
        <f t="shared" si="6"/>
        <v>34</v>
      </c>
      <c r="B69" s="172">
        <v>37316</v>
      </c>
      <c r="C69" s="52">
        <v>1.23</v>
      </c>
      <c r="D69" s="52">
        <v>0.518</v>
      </c>
      <c r="E69" s="59">
        <f t="shared" si="4"/>
        <v>0.0447552</v>
      </c>
      <c r="F69" s="52">
        <f t="shared" si="7"/>
        <v>36.19</v>
      </c>
      <c r="G69" s="59">
        <f t="shared" si="5"/>
        <v>1.619690688</v>
      </c>
      <c r="H69" s="86" t="s">
        <v>57</v>
      </c>
      <c r="I69" s="52">
        <v>67.27</v>
      </c>
      <c r="J69" s="52">
        <v>17.28</v>
      </c>
      <c r="K69" s="52">
        <v>24.02</v>
      </c>
      <c r="L69" s="63"/>
      <c r="M69" s="63"/>
    </row>
    <row r="70" spans="1:13" ht="24">
      <c r="A70" s="8">
        <f t="shared" si="6"/>
        <v>35</v>
      </c>
      <c r="B70" s="172">
        <v>37330</v>
      </c>
      <c r="C70" s="52">
        <v>1.21</v>
      </c>
      <c r="D70" s="52">
        <v>0.477</v>
      </c>
      <c r="E70" s="59">
        <f t="shared" si="4"/>
        <v>0.0412128</v>
      </c>
      <c r="F70" s="52">
        <f t="shared" si="7"/>
        <v>18.59333333333333</v>
      </c>
      <c r="G70" s="59">
        <f t="shared" si="5"/>
        <v>0.7662833279999999</v>
      </c>
      <c r="H70" s="86" t="s">
        <v>58</v>
      </c>
      <c r="I70" s="52">
        <v>17.31</v>
      </c>
      <c r="J70" s="52">
        <v>22.79</v>
      </c>
      <c r="K70" s="52">
        <v>15.68</v>
      </c>
      <c r="L70" s="63"/>
      <c r="M70" s="63"/>
    </row>
    <row r="71" spans="1:13" ht="24.75" thickBot="1">
      <c r="A71" s="12">
        <f t="shared" si="6"/>
        <v>36</v>
      </c>
      <c r="B71" s="173">
        <v>37341</v>
      </c>
      <c r="C71" s="13">
        <v>1.16</v>
      </c>
      <c r="D71" s="13">
        <v>0.248</v>
      </c>
      <c r="E71" s="69">
        <f t="shared" si="4"/>
        <v>0.0214272</v>
      </c>
      <c r="F71" s="13">
        <f t="shared" si="7"/>
        <v>35.306666666666665</v>
      </c>
      <c r="G71" s="69">
        <f t="shared" si="5"/>
        <v>0.7565230079999999</v>
      </c>
      <c r="H71" s="87" t="s">
        <v>59</v>
      </c>
      <c r="I71" s="13">
        <v>24.63</v>
      </c>
      <c r="J71" s="13">
        <v>33.23</v>
      </c>
      <c r="K71" s="13">
        <v>48.06</v>
      </c>
      <c r="L71" s="63"/>
      <c r="M71" s="63"/>
    </row>
    <row r="72" spans="1:13" ht="24.75" thickTop="1">
      <c r="A72" s="14">
        <v>1</v>
      </c>
      <c r="B72" s="171">
        <v>37347</v>
      </c>
      <c r="C72" s="15">
        <v>1.2</v>
      </c>
      <c r="D72" s="15">
        <v>0.437</v>
      </c>
      <c r="E72" s="68">
        <f t="shared" si="4"/>
        <v>0.0377568</v>
      </c>
      <c r="F72" s="15">
        <f t="shared" si="7"/>
        <v>19.43</v>
      </c>
      <c r="G72" s="68">
        <f t="shared" si="5"/>
        <v>0.733614624</v>
      </c>
      <c r="H72" s="88" t="s">
        <v>22</v>
      </c>
      <c r="I72" s="15">
        <v>19.04</v>
      </c>
      <c r="J72" s="15">
        <v>17.83</v>
      </c>
      <c r="K72" s="15">
        <v>21.42</v>
      </c>
      <c r="L72" s="63"/>
      <c r="M72" s="63"/>
    </row>
    <row r="73" spans="1:13" ht="24">
      <c r="A73" s="8">
        <f t="shared" si="6"/>
        <v>2</v>
      </c>
      <c r="B73" s="172">
        <v>37368</v>
      </c>
      <c r="C73" s="52">
        <v>1.15</v>
      </c>
      <c r="D73" s="52">
        <v>0.189</v>
      </c>
      <c r="E73" s="59">
        <f t="shared" si="4"/>
        <v>0.0163296</v>
      </c>
      <c r="F73" s="52">
        <f t="shared" si="7"/>
        <v>21.376666666666665</v>
      </c>
      <c r="G73" s="59">
        <f t="shared" si="5"/>
        <v>0.34907241599999994</v>
      </c>
      <c r="H73" s="86" t="s">
        <v>23</v>
      </c>
      <c r="I73" s="52">
        <v>29.32</v>
      </c>
      <c r="J73" s="52">
        <v>22.29</v>
      </c>
      <c r="K73" s="52">
        <v>12.52</v>
      </c>
      <c r="L73" s="63"/>
      <c r="M73" s="63"/>
    </row>
    <row r="74" spans="1:13" ht="24">
      <c r="A74" s="8">
        <f t="shared" si="6"/>
        <v>3</v>
      </c>
      <c r="B74" s="172">
        <v>37374</v>
      </c>
      <c r="C74" s="52">
        <v>1.13</v>
      </c>
      <c r="D74" s="52">
        <v>0.136</v>
      </c>
      <c r="E74" s="59">
        <f t="shared" si="4"/>
        <v>0.011750400000000001</v>
      </c>
      <c r="F74" s="52">
        <f t="shared" si="7"/>
        <v>8.75</v>
      </c>
      <c r="G74" s="59">
        <f t="shared" si="5"/>
        <v>0.102816</v>
      </c>
      <c r="H74" s="86" t="s">
        <v>24</v>
      </c>
      <c r="I74" s="52">
        <v>13.72</v>
      </c>
      <c r="J74" s="52"/>
      <c r="K74" s="52">
        <v>3.78</v>
      </c>
      <c r="L74" s="63"/>
      <c r="M74" s="63"/>
    </row>
    <row r="75" spans="1:13" ht="24">
      <c r="A75" s="8">
        <f t="shared" si="6"/>
        <v>4</v>
      </c>
      <c r="B75" s="172">
        <v>37389</v>
      </c>
      <c r="C75" s="52">
        <v>1.28</v>
      </c>
      <c r="D75" s="52">
        <v>1.072</v>
      </c>
      <c r="E75" s="59">
        <f t="shared" si="4"/>
        <v>0.09262080000000002</v>
      </c>
      <c r="F75" s="52">
        <f t="shared" si="7"/>
        <v>50.126666666666665</v>
      </c>
      <c r="G75" s="59">
        <f t="shared" si="5"/>
        <v>4.642771968000001</v>
      </c>
      <c r="H75" s="86" t="s">
        <v>25</v>
      </c>
      <c r="I75" s="52">
        <v>23.52</v>
      </c>
      <c r="J75" s="52">
        <v>27.81</v>
      </c>
      <c r="K75" s="52">
        <v>99.05</v>
      </c>
      <c r="L75" s="63"/>
      <c r="M75" s="63"/>
    </row>
    <row r="76" spans="1:13" ht="24">
      <c r="A76" s="8">
        <f t="shared" si="6"/>
        <v>5</v>
      </c>
      <c r="B76" s="172">
        <v>37392</v>
      </c>
      <c r="C76" s="52">
        <v>2.075</v>
      </c>
      <c r="D76" s="52">
        <v>12.863</v>
      </c>
      <c r="E76" s="59">
        <f t="shared" si="4"/>
        <v>1.1113632</v>
      </c>
      <c r="F76" s="52">
        <f t="shared" si="7"/>
        <v>444.2</v>
      </c>
      <c r="G76" s="59">
        <f t="shared" si="5"/>
        <v>493.66753344</v>
      </c>
      <c r="H76" s="86" t="s">
        <v>26</v>
      </c>
      <c r="I76" s="52">
        <v>439</v>
      </c>
      <c r="J76" s="52">
        <v>448.2</v>
      </c>
      <c r="K76" s="52">
        <v>445.4</v>
      </c>
      <c r="L76" s="63"/>
      <c r="M76" s="63"/>
    </row>
    <row r="77" spans="1:13" ht="24">
      <c r="A77" s="8">
        <f t="shared" si="6"/>
        <v>6</v>
      </c>
      <c r="B77" s="172">
        <v>37397</v>
      </c>
      <c r="C77" s="52">
        <v>2.245</v>
      </c>
      <c r="D77" s="52">
        <v>18.231</v>
      </c>
      <c r="E77" s="59">
        <f t="shared" si="4"/>
        <v>1.5751584000000003</v>
      </c>
      <c r="F77" s="52">
        <f t="shared" si="7"/>
        <v>61.21</v>
      </c>
      <c r="G77" s="59">
        <f t="shared" si="5"/>
        <v>96.41544566400002</v>
      </c>
      <c r="H77" s="86" t="s">
        <v>27</v>
      </c>
      <c r="I77" s="52">
        <v>59.74</v>
      </c>
      <c r="J77" s="52">
        <v>38.19</v>
      </c>
      <c r="K77" s="52">
        <v>85.7</v>
      </c>
      <c r="L77" s="63"/>
      <c r="M77" s="63"/>
    </row>
    <row r="78" spans="1:13" ht="24">
      <c r="A78" s="8">
        <f t="shared" si="6"/>
        <v>7</v>
      </c>
      <c r="B78" s="172">
        <v>37409</v>
      </c>
      <c r="C78" s="52">
        <v>1.905</v>
      </c>
      <c r="D78" s="52">
        <v>10.209</v>
      </c>
      <c r="E78" s="59">
        <f t="shared" si="4"/>
        <v>0.8820576</v>
      </c>
      <c r="F78" s="52">
        <f t="shared" si="7"/>
        <v>105.55333333333334</v>
      </c>
      <c r="G78" s="59">
        <f>F78*E78</f>
        <v>93.10411987200001</v>
      </c>
      <c r="H78" s="86" t="s">
        <v>28</v>
      </c>
      <c r="I78" s="52">
        <v>107.2</v>
      </c>
      <c r="J78" s="52">
        <v>112.4</v>
      </c>
      <c r="K78" s="52">
        <v>97.06</v>
      </c>
      <c r="L78" s="63"/>
      <c r="M78" s="63"/>
    </row>
    <row r="79" spans="1:13" ht="24">
      <c r="A79" s="8">
        <f t="shared" si="6"/>
        <v>8</v>
      </c>
      <c r="B79" s="172">
        <v>37418</v>
      </c>
      <c r="C79" s="52">
        <v>2.01</v>
      </c>
      <c r="D79" s="52">
        <v>13.757</v>
      </c>
      <c r="E79" s="59">
        <f t="shared" si="4"/>
        <v>1.1886048</v>
      </c>
      <c r="F79" s="52">
        <f t="shared" si="7"/>
        <v>621.8000000000001</v>
      </c>
      <c r="G79" s="59">
        <f>F79*E79</f>
        <v>739.0744646400001</v>
      </c>
      <c r="H79" s="86" t="s">
        <v>29</v>
      </c>
      <c r="I79" s="52">
        <v>619.7</v>
      </c>
      <c r="J79" s="52">
        <v>633.8</v>
      </c>
      <c r="K79" s="52">
        <v>611.9</v>
      </c>
      <c r="L79" s="63"/>
      <c r="M79" s="63"/>
    </row>
    <row r="80" spans="1:13" ht="24">
      <c r="A80" s="8">
        <f t="shared" si="6"/>
        <v>9</v>
      </c>
      <c r="B80" s="172">
        <v>37433</v>
      </c>
      <c r="C80" s="52">
        <v>1.3</v>
      </c>
      <c r="D80" s="52">
        <v>1.39</v>
      </c>
      <c r="E80" s="59">
        <f t="shared" si="4"/>
        <v>0.120096</v>
      </c>
      <c r="F80" s="52">
        <f t="shared" si="7"/>
        <v>40.36333333333333</v>
      </c>
      <c r="G80" s="59">
        <f>F80*E80</f>
        <v>4.847474879999999</v>
      </c>
      <c r="H80" s="86" t="s">
        <v>30</v>
      </c>
      <c r="I80" s="52">
        <v>45.48</v>
      </c>
      <c r="J80" s="52">
        <v>28.5</v>
      </c>
      <c r="K80" s="52">
        <v>47.11</v>
      </c>
      <c r="L80" s="63"/>
      <c r="M80" s="63"/>
    </row>
    <row r="81" spans="1:13" ht="24">
      <c r="A81" s="8">
        <f t="shared" si="6"/>
        <v>10</v>
      </c>
      <c r="B81" s="172">
        <v>37438</v>
      </c>
      <c r="C81" s="52">
        <v>1.49</v>
      </c>
      <c r="D81" s="52">
        <v>3.089</v>
      </c>
      <c r="E81" s="59">
        <f t="shared" si="4"/>
        <v>0.2668896</v>
      </c>
      <c r="F81" s="52">
        <f t="shared" si="7"/>
        <v>89.36000000000001</v>
      </c>
      <c r="G81" s="59">
        <f t="shared" si="5"/>
        <v>23.849254656000003</v>
      </c>
      <c r="H81" s="86" t="s">
        <v>31</v>
      </c>
      <c r="I81" s="52">
        <v>84.51</v>
      </c>
      <c r="J81" s="52">
        <v>93.09</v>
      </c>
      <c r="K81" s="52">
        <v>90.48</v>
      </c>
      <c r="L81" s="63"/>
      <c r="M81" s="63"/>
    </row>
    <row r="82" spans="1:13" ht="24">
      <c r="A82" s="8">
        <f t="shared" si="6"/>
        <v>11</v>
      </c>
      <c r="B82" s="172">
        <v>37456</v>
      </c>
      <c r="C82" s="52">
        <v>1.52</v>
      </c>
      <c r="D82" s="52">
        <v>3.756</v>
      </c>
      <c r="E82" s="59">
        <f t="shared" si="4"/>
        <v>0.3245184</v>
      </c>
      <c r="F82" s="52">
        <f t="shared" si="7"/>
        <v>85.95666666666666</v>
      </c>
      <c r="G82" s="59">
        <f t="shared" si="5"/>
        <v>27.894519936</v>
      </c>
      <c r="H82" s="86" t="s">
        <v>32</v>
      </c>
      <c r="I82" s="52">
        <v>92.14</v>
      </c>
      <c r="J82" s="52">
        <v>76.75</v>
      </c>
      <c r="K82" s="52">
        <v>88.98</v>
      </c>
      <c r="L82" s="63"/>
      <c r="M82" s="63"/>
    </row>
    <row r="83" spans="1:13" ht="24">
      <c r="A83" s="8">
        <f t="shared" si="6"/>
        <v>12</v>
      </c>
      <c r="B83" s="172">
        <v>37462</v>
      </c>
      <c r="C83" s="52">
        <v>1.5</v>
      </c>
      <c r="D83" s="52">
        <v>3.632</v>
      </c>
      <c r="E83" s="59">
        <f t="shared" si="4"/>
        <v>0.31380480000000005</v>
      </c>
      <c r="F83" s="52">
        <f t="shared" si="7"/>
        <v>53.836666666666666</v>
      </c>
      <c r="G83" s="59">
        <f t="shared" si="5"/>
        <v>16.894204416</v>
      </c>
      <c r="H83" s="86" t="s">
        <v>33</v>
      </c>
      <c r="I83" s="52">
        <v>44.44</v>
      </c>
      <c r="J83" s="52">
        <v>69.26</v>
      </c>
      <c r="K83" s="52">
        <v>47.81</v>
      </c>
      <c r="L83" s="63"/>
      <c r="M83" s="63"/>
    </row>
    <row r="84" spans="1:13" ht="24">
      <c r="A84" s="8">
        <f t="shared" si="6"/>
        <v>13</v>
      </c>
      <c r="B84" s="172">
        <v>37491</v>
      </c>
      <c r="C84" s="52">
        <v>2.01</v>
      </c>
      <c r="D84" s="52">
        <v>12.317</v>
      </c>
      <c r="E84" s="59">
        <f t="shared" si="4"/>
        <v>1.0641888000000002</v>
      </c>
      <c r="F84" s="52">
        <f t="shared" si="7"/>
        <v>137.29999999999998</v>
      </c>
      <c r="G84" s="59">
        <f t="shared" si="5"/>
        <v>146.11312224</v>
      </c>
      <c r="H84" s="86" t="s">
        <v>34</v>
      </c>
      <c r="I84" s="52">
        <v>148.2</v>
      </c>
      <c r="J84" s="52">
        <v>139</v>
      </c>
      <c r="K84" s="52">
        <v>124.7</v>
      </c>
      <c r="L84" s="63"/>
      <c r="M84" s="63"/>
    </row>
    <row r="85" spans="1:13" ht="24">
      <c r="A85" s="8">
        <f t="shared" si="6"/>
        <v>14</v>
      </c>
      <c r="B85" s="172">
        <v>37493</v>
      </c>
      <c r="C85" s="52">
        <v>3.29</v>
      </c>
      <c r="D85" s="52">
        <v>53.579</v>
      </c>
      <c r="E85" s="59">
        <f t="shared" si="4"/>
        <v>4.629225600000001</v>
      </c>
      <c r="F85" s="52">
        <f t="shared" si="7"/>
        <v>317.6</v>
      </c>
      <c r="G85" s="59">
        <f t="shared" si="5"/>
        <v>1470.2420505600003</v>
      </c>
      <c r="H85" s="86" t="s">
        <v>35</v>
      </c>
      <c r="I85" s="52">
        <v>390.6</v>
      </c>
      <c r="J85" s="52">
        <v>303.6</v>
      </c>
      <c r="K85" s="52">
        <v>258.6</v>
      </c>
      <c r="L85" s="63"/>
      <c r="M85" s="63"/>
    </row>
    <row r="86" spans="1:13" ht="24.75" thickBot="1">
      <c r="A86" s="8">
        <f t="shared" si="6"/>
        <v>15</v>
      </c>
      <c r="B86" s="172">
        <v>37495</v>
      </c>
      <c r="C86" s="52">
        <v>3.71</v>
      </c>
      <c r="D86" s="52">
        <v>83.404</v>
      </c>
      <c r="E86" s="59">
        <f t="shared" si="4"/>
        <v>7.2061056</v>
      </c>
      <c r="F86" s="52">
        <f t="shared" si="7"/>
        <v>1016.0333333333333</v>
      </c>
      <c r="G86" s="59">
        <f t="shared" si="5"/>
        <v>7321.643493119999</v>
      </c>
      <c r="H86" s="86" t="s">
        <v>36</v>
      </c>
      <c r="I86" s="52">
        <v>1065</v>
      </c>
      <c r="J86" s="52">
        <v>963.1</v>
      </c>
      <c r="K86" s="52">
        <v>1020</v>
      </c>
      <c r="L86" s="63"/>
      <c r="M86" s="63"/>
    </row>
    <row r="87" spans="1:13" ht="24.75" thickTop="1">
      <c r="A87" s="14">
        <v>1</v>
      </c>
      <c r="B87" s="171">
        <v>37712</v>
      </c>
      <c r="C87" s="15">
        <v>1.32</v>
      </c>
      <c r="D87" s="15">
        <v>2.263</v>
      </c>
      <c r="E87" s="68">
        <f aca="true" t="shared" si="8" ref="E87:E98">D87*0.0864</f>
        <v>0.1955232</v>
      </c>
      <c r="F87" s="15">
        <f aca="true" t="shared" si="9" ref="F87:F143">+AVERAGE(I87:K87)</f>
        <v>26.00333333333333</v>
      </c>
      <c r="G87" s="68">
        <f aca="true" t="shared" si="10" ref="G87:G112">F87*E87</f>
        <v>5.0842549439999996</v>
      </c>
      <c r="H87" s="88" t="s">
        <v>22</v>
      </c>
      <c r="I87" s="15">
        <v>30.14</v>
      </c>
      <c r="J87" s="15">
        <v>24.91</v>
      </c>
      <c r="K87" s="15">
        <v>22.96</v>
      </c>
      <c r="L87" s="63"/>
      <c r="M87" s="63"/>
    </row>
    <row r="88" spans="1:13" ht="24">
      <c r="A88" s="8">
        <f>+A87+1</f>
        <v>2</v>
      </c>
      <c r="B88" s="172">
        <v>37729</v>
      </c>
      <c r="C88" s="52">
        <v>1.14</v>
      </c>
      <c r="D88" s="52">
        <v>0.642</v>
      </c>
      <c r="E88" s="59">
        <f t="shared" si="8"/>
        <v>0.055468800000000006</v>
      </c>
      <c r="F88" s="52">
        <f t="shared" si="9"/>
        <v>15.996666666666668</v>
      </c>
      <c r="G88" s="59">
        <f t="shared" si="10"/>
        <v>0.8873159040000002</v>
      </c>
      <c r="H88" s="86" t="s">
        <v>23</v>
      </c>
      <c r="I88" s="52">
        <v>15.41</v>
      </c>
      <c r="J88" s="52">
        <v>13.58</v>
      </c>
      <c r="K88" s="52">
        <v>19</v>
      </c>
      <c r="L88" s="63"/>
      <c r="M88" s="63"/>
    </row>
    <row r="89" spans="1:13" ht="24">
      <c r="A89" s="8">
        <f>+A88+1</f>
        <v>3</v>
      </c>
      <c r="B89" s="172">
        <v>37736</v>
      </c>
      <c r="C89" s="52">
        <v>1.275</v>
      </c>
      <c r="D89" s="52">
        <v>1.888</v>
      </c>
      <c r="E89" s="59">
        <f t="shared" si="8"/>
        <v>0.1631232</v>
      </c>
      <c r="F89" s="52">
        <f t="shared" si="9"/>
        <v>28.313333333333333</v>
      </c>
      <c r="G89" s="59">
        <f t="shared" si="10"/>
        <v>4.618561536</v>
      </c>
      <c r="H89" s="86" t="s">
        <v>24</v>
      </c>
      <c r="I89" s="52">
        <v>25.05</v>
      </c>
      <c r="J89" s="52">
        <v>44.98</v>
      </c>
      <c r="K89" s="52">
        <v>14.91</v>
      </c>
      <c r="L89" s="63"/>
      <c r="M89" s="63"/>
    </row>
    <row r="90" spans="1:13" ht="24">
      <c r="A90" s="8">
        <f>+A89+1</f>
        <v>4</v>
      </c>
      <c r="B90" s="172">
        <v>37743</v>
      </c>
      <c r="C90" s="52">
        <v>1.27</v>
      </c>
      <c r="D90" s="52">
        <v>2.544</v>
      </c>
      <c r="E90" s="59">
        <f t="shared" si="8"/>
        <v>0.2198016</v>
      </c>
      <c r="F90" s="52">
        <f t="shared" si="9"/>
        <v>358.5333333333333</v>
      </c>
      <c r="G90" s="59">
        <f t="shared" si="10"/>
        <v>78.80620032</v>
      </c>
      <c r="H90" s="86" t="s">
        <v>25</v>
      </c>
      <c r="I90" s="52">
        <v>340.7</v>
      </c>
      <c r="J90" s="52">
        <v>410.9</v>
      </c>
      <c r="K90" s="52">
        <v>324</v>
      </c>
      <c r="L90" s="63"/>
      <c r="M90" s="63"/>
    </row>
    <row r="91" spans="1:13" ht="24">
      <c r="A91" s="8">
        <f>+A90+1</f>
        <v>5</v>
      </c>
      <c r="B91" s="172">
        <v>37755</v>
      </c>
      <c r="C91" s="52">
        <v>2.12</v>
      </c>
      <c r="D91" s="52">
        <v>14.959</v>
      </c>
      <c r="E91" s="59">
        <f t="shared" si="8"/>
        <v>1.2924576</v>
      </c>
      <c r="F91" s="52">
        <f t="shared" si="9"/>
        <v>686.1333333333332</v>
      </c>
      <c r="G91" s="59">
        <f t="shared" si="10"/>
        <v>886.79824128</v>
      </c>
      <c r="H91" s="86" t="s">
        <v>26</v>
      </c>
      <c r="I91" s="52">
        <v>692.8</v>
      </c>
      <c r="J91" s="52">
        <v>697.9</v>
      </c>
      <c r="K91" s="52">
        <v>667.7</v>
      </c>
      <c r="L91" s="63"/>
      <c r="M91" s="63"/>
    </row>
    <row r="92" spans="1:13" ht="24">
      <c r="A92" s="8">
        <f>+A91+1</f>
        <v>6</v>
      </c>
      <c r="B92" s="172">
        <v>37763</v>
      </c>
      <c r="C92" s="52">
        <v>1.33</v>
      </c>
      <c r="D92" s="52">
        <v>2.879</v>
      </c>
      <c r="E92" s="59">
        <f t="shared" si="8"/>
        <v>0.2487456</v>
      </c>
      <c r="F92" s="52">
        <f t="shared" si="9"/>
        <v>166.23333333333335</v>
      </c>
      <c r="G92" s="59">
        <f t="shared" si="10"/>
        <v>41.349810240000004</v>
      </c>
      <c r="H92" s="86" t="s">
        <v>27</v>
      </c>
      <c r="I92" s="52">
        <v>178.5</v>
      </c>
      <c r="J92" s="52">
        <v>162.6</v>
      </c>
      <c r="K92" s="52">
        <v>157.6</v>
      </c>
      <c r="L92" s="63"/>
      <c r="M92" s="63"/>
    </row>
    <row r="93" spans="1:13" ht="24">
      <c r="A93" s="8">
        <f aca="true" t="shared" si="11" ref="A93:A149">+A92+1</f>
        <v>7</v>
      </c>
      <c r="B93" s="172">
        <v>37774</v>
      </c>
      <c r="C93" s="52">
        <v>1.28</v>
      </c>
      <c r="D93" s="52">
        <v>2.167</v>
      </c>
      <c r="E93" s="59">
        <f t="shared" si="8"/>
        <v>0.1872288</v>
      </c>
      <c r="F93" s="52">
        <f t="shared" si="9"/>
        <v>94.24666666666667</v>
      </c>
      <c r="G93" s="59">
        <f t="shared" si="10"/>
        <v>17.645690304000002</v>
      </c>
      <c r="H93" s="86" t="s">
        <v>28</v>
      </c>
      <c r="I93" s="52">
        <v>99.81</v>
      </c>
      <c r="J93" s="52">
        <v>97.39</v>
      </c>
      <c r="K93" s="52">
        <v>85.54</v>
      </c>
      <c r="L93" s="63"/>
      <c r="M93" s="63"/>
    </row>
    <row r="94" spans="1:13" ht="24">
      <c r="A94" s="8">
        <f t="shared" si="11"/>
        <v>8</v>
      </c>
      <c r="B94" s="172">
        <v>37789</v>
      </c>
      <c r="C94" s="52">
        <v>1.22</v>
      </c>
      <c r="D94" s="52">
        <v>1.478</v>
      </c>
      <c r="E94" s="59">
        <f t="shared" si="8"/>
        <v>0.1276992</v>
      </c>
      <c r="F94" s="52">
        <f t="shared" si="9"/>
        <v>55.10666666666666</v>
      </c>
      <c r="G94" s="59">
        <f t="shared" si="10"/>
        <v>7.037077248</v>
      </c>
      <c r="H94" s="86" t="s">
        <v>29</v>
      </c>
      <c r="I94" s="52">
        <v>46.16</v>
      </c>
      <c r="J94" s="52">
        <v>61.66</v>
      </c>
      <c r="K94" s="52">
        <v>57.5</v>
      </c>
      <c r="L94" s="63"/>
      <c r="M94" s="63"/>
    </row>
    <row r="95" spans="1:13" ht="24">
      <c r="A95" s="8">
        <f t="shared" si="11"/>
        <v>9</v>
      </c>
      <c r="B95" s="172">
        <v>37797</v>
      </c>
      <c r="C95" s="52">
        <v>1.25</v>
      </c>
      <c r="D95" s="52">
        <v>1.669</v>
      </c>
      <c r="E95" s="59">
        <f t="shared" si="8"/>
        <v>0.1442016</v>
      </c>
      <c r="F95" s="52">
        <f t="shared" si="9"/>
        <v>54.826666666666675</v>
      </c>
      <c r="G95" s="59">
        <f t="shared" si="10"/>
        <v>7.906093056000002</v>
      </c>
      <c r="H95" s="86" t="s">
        <v>30</v>
      </c>
      <c r="I95" s="52">
        <v>62.48</v>
      </c>
      <c r="J95" s="52">
        <v>34.33</v>
      </c>
      <c r="K95" s="52">
        <v>67.67</v>
      </c>
      <c r="L95" s="63"/>
      <c r="M95" s="63"/>
    </row>
    <row r="96" spans="1:13" ht="24">
      <c r="A96" s="8">
        <f t="shared" si="11"/>
        <v>10</v>
      </c>
      <c r="B96" s="172">
        <v>37803</v>
      </c>
      <c r="C96" s="52">
        <v>1.32</v>
      </c>
      <c r="D96" s="52">
        <v>2.722</v>
      </c>
      <c r="E96" s="59">
        <f t="shared" si="8"/>
        <v>0.23518080000000002</v>
      </c>
      <c r="F96" s="52">
        <f t="shared" si="9"/>
        <v>48.46</v>
      </c>
      <c r="G96" s="59">
        <f t="shared" si="10"/>
        <v>11.396861568000002</v>
      </c>
      <c r="H96" s="86" t="s">
        <v>31</v>
      </c>
      <c r="I96" s="52">
        <v>37.69</v>
      </c>
      <c r="J96" s="52">
        <v>40.12</v>
      </c>
      <c r="K96" s="52">
        <v>67.57</v>
      </c>
      <c r="L96" s="63"/>
      <c r="M96" s="63"/>
    </row>
    <row r="97" spans="1:13" ht="24">
      <c r="A97" s="8">
        <f t="shared" si="11"/>
        <v>11</v>
      </c>
      <c r="B97" s="172">
        <v>37817</v>
      </c>
      <c r="C97" s="52">
        <v>1.325</v>
      </c>
      <c r="D97" s="52">
        <v>2.954</v>
      </c>
      <c r="E97" s="59">
        <f t="shared" si="8"/>
        <v>0.25522560000000005</v>
      </c>
      <c r="F97" s="52">
        <f t="shared" si="9"/>
        <v>63.653333333333336</v>
      </c>
      <c r="G97" s="59">
        <f t="shared" si="10"/>
        <v>16.245960192000005</v>
      </c>
      <c r="H97" s="86" t="s">
        <v>32</v>
      </c>
      <c r="I97" s="52">
        <v>65.37</v>
      </c>
      <c r="J97" s="52">
        <v>60.42</v>
      </c>
      <c r="K97" s="52">
        <v>65.17</v>
      </c>
      <c r="L97" s="63"/>
      <c r="M97" s="63"/>
    </row>
    <row r="98" spans="1:13" ht="24">
      <c r="A98" s="8">
        <f t="shared" si="11"/>
        <v>12</v>
      </c>
      <c r="B98" s="172">
        <v>37825</v>
      </c>
      <c r="C98" s="52">
        <v>1.19</v>
      </c>
      <c r="D98" s="52">
        <v>1.485</v>
      </c>
      <c r="E98" s="59">
        <f t="shared" si="8"/>
        <v>0.128304</v>
      </c>
      <c r="F98" s="52">
        <f t="shared" si="9"/>
        <v>32.473333333333336</v>
      </c>
      <c r="G98" s="59">
        <f t="shared" si="10"/>
        <v>4.166458560000001</v>
      </c>
      <c r="H98" s="8" t="s">
        <v>33</v>
      </c>
      <c r="I98" s="52">
        <v>43.68</v>
      </c>
      <c r="J98" s="52">
        <v>30.37</v>
      </c>
      <c r="K98" s="52">
        <v>23.37</v>
      </c>
      <c r="L98" s="63"/>
      <c r="M98" s="63"/>
    </row>
    <row r="99" spans="1:13" ht="24">
      <c r="A99" s="8">
        <f t="shared" si="11"/>
        <v>13</v>
      </c>
      <c r="B99" s="172">
        <v>37846</v>
      </c>
      <c r="C99" s="52">
        <v>1.86</v>
      </c>
      <c r="D99" s="52">
        <v>9.49</v>
      </c>
      <c r="E99" s="59">
        <f aca="true" t="shared" si="12" ref="E99:E122">D99*0.0864</f>
        <v>0.8199360000000001</v>
      </c>
      <c r="F99" s="52">
        <f t="shared" si="9"/>
        <v>198.13333333333335</v>
      </c>
      <c r="G99" s="59">
        <f t="shared" si="10"/>
        <v>162.45665280000003</v>
      </c>
      <c r="H99" s="8" t="s">
        <v>34</v>
      </c>
      <c r="I99" s="52">
        <v>199.8</v>
      </c>
      <c r="J99" s="52">
        <v>185.3</v>
      </c>
      <c r="K99" s="52">
        <v>209.3</v>
      </c>
      <c r="L99" s="63"/>
      <c r="M99" s="63"/>
    </row>
    <row r="100" spans="1:13" ht="24">
      <c r="A100" s="8">
        <f t="shared" si="11"/>
        <v>14</v>
      </c>
      <c r="B100" s="172">
        <v>37852</v>
      </c>
      <c r="C100" s="52">
        <v>2.315</v>
      </c>
      <c r="D100" s="52">
        <v>19.687</v>
      </c>
      <c r="E100" s="59">
        <f t="shared" si="12"/>
        <v>1.7009568000000002</v>
      </c>
      <c r="F100" s="52">
        <f t="shared" si="9"/>
        <v>222.9</v>
      </c>
      <c r="G100" s="59">
        <f t="shared" si="10"/>
        <v>379.14327072000003</v>
      </c>
      <c r="H100" s="8" t="s">
        <v>35</v>
      </c>
      <c r="I100" s="52">
        <v>213.3</v>
      </c>
      <c r="J100" s="52">
        <v>209.7</v>
      </c>
      <c r="K100" s="52">
        <v>245.7</v>
      </c>
      <c r="L100" s="63"/>
      <c r="M100" s="63"/>
    </row>
    <row r="101" spans="1:13" ht="24">
      <c r="A101" s="8">
        <f t="shared" si="11"/>
        <v>15</v>
      </c>
      <c r="B101" s="172">
        <v>37858</v>
      </c>
      <c r="C101" s="52">
        <v>2.745</v>
      </c>
      <c r="D101" s="52">
        <v>30.469</v>
      </c>
      <c r="E101" s="59">
        <f t="shared" si="12"/>
        <v>2.6325216000000005</v>
      </c>
      <c r="F101" s="52">
        <f t="shared" si="9"/>
        <v>1140</v>
      </c>
      <c r="G101" s="59">
        <f t="shared" si="10"/>
        <v>3001.0746240000003</v>
      </c>
      <c r="H101" s="8" t="s">
        <v>36</v>
      </c>
      <c r="I101" s="52">
        <v>809</v>
      </c>
      <c r="J101" s="52">
        <v>1405</v>
      </c>
      <c r="K101" s="52">
        <v>1206</v>
      </c>
      <c r="L101" s="63"/>
      <c r="M101" s="63"/>
    </row>
    <row r="102" spans="1:13" ht="24">
      <c r="A102" s="8">
        <f t="shared" si="11"/>
        <v>16</v>
      </c>
      <c r="B102" s="172">
        <v>37874</v>
      </c>
      <c r="C102" s="52">
        <v>4.8</v>
      </c>
      <c r="D102" s="52">
        <v>177.819</v>
      </c>
      <c r="E102" s="59">
        <f t="shared" si="12"/>
        <v>15.3635616</v>
      </c>
      <c r="F102" s="52">
        <f t="shared" si="9"/>
        <v>681.3666666666667</v>
      </c>
      <c r="G102" s="59">
        <f t="shared" si="10"/>
        <v>10468.21875552</v>
      </c>
      <c r="H102" s="8" t="s">
        <v>37</v>
      </c>
      <c r="I102" s="52">
        <v>696</v>
      </c>
      <c r="J102" s="52">
        <v>670.4</v>
      </c>
      <c r="K102" s="52">
        <v>677.7</v>
      </c>
      <c r="L102" s="63"/>
      <c r="M102" s="63"/>
    </row>
    <row r="103" spans="1:13" ht="24">
      <c r="A103" s="8">
        <f t="shared" si="11"/>
        <v>17</v>
      </c>
      <c r="B103" s="172">
        <v>37876</v>
      </c>
      <c r="C103" s="52">
        <v>4.97</v>
      </c>
      <c r="D103" s="52">
        <v>213.975</v>
      </c>
      <c r="E103" s="59">
        <f t="shared" si="12"/>
        <v>18.48744</v>
      </c>
      <c r="F103" s="52">
        <f t="shared" si="9"/>
        <v>421.9333333333334</v>
      </c>
      <c r="G103" s="59">
        <f t="shared" si="10"/>
        <v>7800.467184000001</v>
      </c>
      <c r="H103" s="8" t="s">
        <v>38</v>
      </c>
      <c r="I103" s="52">
        <v>423.1</v>
      </c>
      <c r="J103" s="52">
        <v>411.1</v>
      </c>
      <c r="K103" s="52">
        <v>431.6</v>
      </c>
      <c r="L103" s="63"/>
      <c r="M103" s="63"/>
    </row>
    <row r="104" spans="1:13" ht="24">
      <c r="A104" s="8">
        <f t="shared" si="11"/>
        <v>18</v>
      </c>
      <c r="B104" s="172">
        <v>37887</v>
      </c>
      <c r="C104" s="52">
        <v>2.63</v>
      </c>
      <c r="D104" s="52">
        <v>31.38</v>
      </c>
      <c r="E104" s="59">
        <f t="shared" si="12"/>
        <v>2.711232</v>
      </c>
      <c r="F104" s="52">
        <f t="shared" si="9"/>
        <v>335.90000000000003</v>
      </c>
      <c r="G104" s="59">
        <f t="shared" si="10"/>
        <v>910.7028288</v>
      </c>
      <c r="H104" s="8" t="s">
        <v>39</v>
      </c>
      <c r="I104" s="52">
        <v>325.9</v>
      </c>
      <c r="J104" s="52">
        <v>339.6</v>
      </c>
      <c r="K104" s="52">
        <v>342.2</v>
      </c>
      <c r="L104" s="63"/>
      <c r="M104" s="63"/>
    </row>
    <row r="105" spans="1:13" ht="24">
      <c r="A105" s="8">
        <f t="shared" si="11"/>
        <v>19</v>
      </c>
      <c r="B105" s="172">
        <v>37895</v>
      </c>
      <c r="C105" s="52">
        <v>2.04</v>
      </c>
      <c r="D105" s="52">
        <v>13.967</v>
      </c>
      <c r="E105" s="59">
        <f t="shared" si="12"/>
        <v>1.2067488000000002</v>
      </c>
      <c r="F105" s="52">
        <f t="shared" si="9"/>
        <v>201.03333333333333</v>
      </c>
      <c r="G105" s="59">
        <f t="shared" si="10"/>
        <v>242.59673376000003</v>
      </c>
      <c r="H105" s="8" t="s">
        <v>40</v>
      </c>
      <c r="I105" s="52">
        <v>212.4</v>
      </c>
      <c r="J105" s="52">
        <v>181.9</v>
      </c>
      <c r="K105" s="52">
        <v>208.8</v>
      </c>
      <c r="L105" s="63"/>
      <c r="M105" s="63"/>
    </row>
    <row r="106" spans="1:13" ht="24">
      <c r="A106" s="8">
        <f t="shared" si="11"/>
        <v>20</v>
      </c>
      <c r="B106" s="172">
        <v>37907</v>
      </c>
      <c r="C106" s="52">
        <v>1.62</v>
      </c>
      <c r="D106" s="52">
        <v>5.672</v>
      </c>
      <c r="E106" s="59">
        <f t="shared" si="12"/>
        <v>0.4900608</v>
      </c>
      <c r="F106" s="52">
        <f t="shared" si="9"/>
        <v>43.03666666666667</v>
      </c>
      <c r="G106" s="59">
        <f t="shared" si="10"/>
        <v>21.090583296000002</v>
      </c>
      <c r="H106" s="8" t="s">
        <v>41</v>
      </c>
      <c r="I106" s="52">
        <v>53.26</v>
      </c>
      <c r="J106" s="52">
        <v>31.29</v>
      </c>
      <c r="K106" s="52">
        <v>44.56</v>
      </c>
      <c r="L106" s="63"/>
      <c r="M106" s="63"/>
    </row>
    <row r="107" spans="1:13" ht="24">
      <c r="A107" s="8">
        <f t="shared" si="11"/>
        <v>21</v>
      </c>
      <c r="B107" s="172">
        <v>37915</v>
      </c>
      <c r="C107" s="52">
        <v>1.63</v>
      </c>
      <c r="D107" s="52">
        <v>5.762</v>
      </c>
      <c r="E107" s="59">
        <f t="shared" si="12"/>
        <v>0.49783679999999997</v>
      </c>
      <c r="F107" s="52">
        <f t="shared" si="9"/>
        <v>70.09333333333333</v>
      </c>
      <c r="G107" s="59">
        <f t="shared" si="10"/>
        <v>34.895040768</v>
      </c>
      <c r="H107" s="8" t="s">
        <v>80</v>
      </c>
      <c r="I107" s="52">
        <v>49</v>
      </c>
      <c r="J107" s="52">
        <v>85.85</v>
      </c>
      <c r="K107" s="52">
        <v>75.43</v>
      </c>
      <c r="L107" s="63"/>
      <c r="M107" s="63"/>
    </row>
    <row r="108" spans="1:13" ht="24">
      <c r="A108" s="8">
        <f t="shared" si="11"/>
        <v>22</v>
      </c>
      <c r="B108" s="172">
        <v>37926</v>
      </c>
      <c r="C108" s="52">
        <v>1.6</v>
      </c>
      <c r="D108" s="52">
        <v>6.176</v>
      </c>
      <c r="E108" s="59">
        <f t="shared" si="12"/>
        <v>0.5336064</v>
      </c>
      <c r="F108" s="52">
        <f t="shared" si="9"/>
        <v>21.55666666666667</v>
      </c>
      <c r="G108" s="59">
        <f t="shared" si="10"/>
        <v>11.502775296000001</v>
      </c>
      <c r="H108" s="8" t="s">
        <v>43</v>
      </c>
      <c r="I108" s="52">
        <v>30.93</v>
      </c>
      <c r="J108" s="52">
        <v>8.64</v>
      </c>
      <c r="K108" s="52">
        <v>25.1</v>
      </c>
      <c r="L108" s="63"/>
      <c r="M108" s="63"/>
    </row>
    <row r="109" spans="1:13" ht="24">
      <c r="A109" s="8">
        <f t="shared" si="11"/>
        <v>23</v>
      </c>
      <c r="B109" s="172">
        <v>37937</v>
      </c>
      <c r="C109" s="52">
        <v>1.35</v>
      </c>
      <c r="D109" s="52">
        <v>2.976</v>
      </c>
      <c r="E109" s="59">
        <f t="shared" si="12"/>
        <v>0.25712640000000003</v>
      </c>
      <c r="F109" s="52">
        <f t="shared" si="9"/>
        <v>24.353333333333335</v>
      </c>
      <c r="G109" s="59">
        <f t="shared" si="10"/>
        <v>6.2618849280000015</v>
      </c>
      <c r="H109" s="8" t="s">
        <v>44</v>
      </c>
      <c r="I109" s="52">
        <v>16.32</v>
      </c>
      <c r="J109" s="52">
        <v>19.4</v>
      </c>
      <c r="K109" s="52">
        <v>37.34</v>
      </c>
      <c r="L109" s="63"/>
      <c r="M109" s="63"/>
    </row>
    <row r="110" spans="1:13" ht="24.75" thickBot="1">
      <c r="A110" s="12">
        <f t="shared" si="11"/>
        <v>24</v>
      </c>
      <c r="B110" s="173">
        <v>37949</v>
      </c>
      <c r="C110" s="13">
        <v>1.36</v>
      </c>
      <c r="D110" s="13">
        <v>3.422</v>
      </c>
      <c r="E110" s="69">
        <f t="shared" si="12"/>
        <v>0.2956608</v>
      </c>
      <c r="F110" s="13">
        <f t="shared" si="9"/>
        <v>32.95333333333333</v>
      </c>
      <c r="G110" s="69">
        <f t="shared" si="10"/>
        <v>9.743008896</v>
      </c>
      <c r="H110" s="12" t="s">
        <v>45</v>
      </c>
      <c r="I110" s="13">
        <v>26.14</v>
      </c>
      <c r="J110" s="13">
        <v>23.72</v>
      </c>
      <c r="K110" s="13">
        <v>49</v>
      </c>
      <c r="L110" s="63"/>
      <c r="M110" s="63"/>
    </row>
    <row r="111" spans="1:13" ht="24.75" thickTop="1">
      <c r="A111" s="8">
        <v>1</v>
      </c>
      <c r="B111" s="172">
        <v>38078</v>
      </c>
      <c r="C111" s="52">
        <v>304.9</v>
      </c>
      <c r="D111" s="52">
        <v>0.171</v>
      </c>
      <c r="E111" s="59">
        <f t="shared" si="12"/>
        <v>0.014774400000000002</v>
      </c>
      <c r="F111" s="52">
        <f t="shared" si="9"/>
        <v>36.29</v>
      </c>
      <c r="G111" s="59">
        <f t="shared" si="10"/>
        <v>0.5361629760000001</v>
      </c>
      <c r="H111" s="86" t="s">
        <v>22</v>
      </c>
      <c r="I111" s="52">
        <v>43.48</v>
      </c>
      <c r="J111" s="52">
        <v>28.61</v>
      </c>
      <c r="K111" s="52">
        <v>36.78</v>
      </c>
      <c r="L111" s="63"/>
      <c r="M111" s="63"/>
    </row>
    <row r="112" spans="1:13" ht="24">
      <c r="A112" s="8">
        <f t="shared" si="11"/>
        <v>2</v>
      </c>
      <c r="B112" s="172">
        <v>38098</v>
      </c>
      <c r="C112" s="52">
        <v>305.41</v>
      </c>
      <c r="D112" s="52">
        <v>0.08</v>
      </c>
      <c r="E112" s="59">
        <f t="shared" si="12"/>
        <v>0.006912000000000001</v>
      </c>
      <c r="F112" s="52">
        <f t="shared" si="9"/>
        <v>13.033333333333331</v>
      </c>
      <c r="G112" s="59">
        <f t="shared" si="10"/>
        <v>0.0900864</v>
      </c>
      <c r="H112" s="86" t="s">
        <v>23</v>
      </c>
      <c r="I112" s="52">
        <v>9.7</v>
      </c>
      <c r="J112" s="52">
        <v>9.92</v>
      </c>
      <c r="K112" s="52">
        <v>19.48</v>
      </c>
      <c r="L112" s="63"/>
      <c r="M112" s="63"/>
    </row>
    <row r="113" spans="1:13" ht="24">
      <c r="A113" s="8">
        <f t="shared" si="11"/>
        <v>3</v>
      </c>
      <c r="B113" s="172">
        <v>38104</v>
      </c>
      <c r="C113" s="52">
        <v>305.08</v>
      </c>
      <c r="D113" s="52">
        <v>0.032</v>
      </c>
      <c r="E113" s="59">
        <f t="shared" si="12"/>
        <v>0.0027648000000000004</v>
      </c>
      <c r="F113" s="52">
        <f t="shared" si="9"/>
        <v>17.51666666666667</v>
      </c>
      <c r="G113" s="59">
        <f aca="true" t="shared" si="13" ref="G113:G122">F113*E113</f>
        <v>0.048430080000000014</v>
      </c>
      <c r="H113" s="8" t="s">
        <v>24</v>
      </c>
      <c r="I113" s="52">
        <v>24.19</v>
      </c>
      <c r="J113" s="52">
        <v>18.73</v>
      </c>
      <c r="K113" s="52">
        <v>9.63</v>
      </c>
      <c r="L113" s="63"/>
      <c r="M113" s="63"/>
    </row>
    <row r="114" spans="1:13" ht="24">
      <c r="A114" s="8">
        <f t="shared" si="11"/>
        <v>4</v>
      </c>
      <c r="B114" s="172">
        <v>38120</v>
      </c>
      <c r="C114" s="52">
        <v>305.54</v>
      </c>
      <c r="D114" s="52">
        <v>1.065</v>
      </c>
      <c r="E114" s="59">
        <f t="shared" si="12"/>
        <v>0.092016</v>
      </c>
      <c r="F114" s="52">
        <f t="shared" si="9"/>
        <v>13.336666666666666</v>
      </c>
      <c r="G114" s="59">
        <f t="shared" si="13"/>
        <v>1.22718672</v>
      </c>
      <c r="H114" s="8" t="s">
        <v>25</v>
      </c>
      <c r="I114" s="52">
        <v>6.06</v>
      </c>
      <c r="J114" s="52">
        <v>6.64</v>
      </c>
      <c r="K114" s="52">
        <v>27.31</v>
      </c>
      <c r="L114" s="63"/>
      <c r="M114" s="63"/>
    </row>
    <row r="115" spans="1:13" ht="24">
      <c r="A115" s="8">
        <f t="shared" si="11"/>
        <v>5</v>
      </c>
      <c r="B115" s="172">
        <v>38125</v>
      </c>
      <c r="C115" s="52">
        <f>+(306.11+305.05)/2</f>
        <v>305.58000000000004</v>
      </c>
      <c r="D115" s="52">
        <v>12.78</v>
      </c>
      <c r="E115" s="59">
        <f t="shared" si="12"/>
        <v>1.104192</v>
      </c>
      <c r="F115" s="52">
        <f t="shared" si="9"/>
        <v>18.36</v>
      </c>
      <c r="G115" s="59">
        <f t="shared" si="13"/>
        <v>20.272965120000002</v>
      </c>
      <c r="H115" s="8" t="s">
        <v>26</v>
      </c>
      <c r="I115" s="52">
        <v>13.45</v>
      </c>
      <c r="J115" s="52">
        <v>18.9</v>
      </c>
      <c r="K115" s="52">
        <v>22.73</v>
      </c>
      <c r="L115" s="63"/>
      <c r="M115" s="63"/>
    </row>
    <row r="116" spans="1:13" ht="24">
      <c r="A116" s="8">
        <f t="shared" si="11"/>
        <v>6</v>
      </c>
      <c r="B116" s="172">
        <v>38132</v>
      </c>
      <c r="C116" s="52">
        <v>305.73</v>
      </c>
      <c r="D116" s="52">
        <v>4.106</v>
      </c>
      <c r="E116" s="59">
        <f t="shared" si="12"/>
        <v>0.35475840000000003</v>
      </c>
      <c r="F116" s="52">
        <f t="shared" si="9"/>
        <v>89.95666666666666</v>
      </c>
      <c r="G116" s="59">
        <f t="shared" si="13"/>
        <v>31.912883136</v>
      </c>
      <c r="H116" s="8" t="s">
        <v>27</v>
      </c>
      <c r="I116" s="52">
        <v>91.52</v>
      </c>
      <c r="J116" s="52">
        <v>101.2</v>
      </c>
      <c r="K116" s="52">
        <v>77.15</v>
      </c>
      <c r="L116" s="63"/>
      <c r="M116" s="63"/>
    </row>
    <row r="117" spans="1:13" ht="24">
      <c r="A117" s="8">
        <f t="shared" si="11"/>
        <v>7</v>
      </c>
      <c r="B117" s="172">
        <v>38139</v>
      </c>
      <c r="C117" s="52">
        <v>305.97</v>
      </c>
      <c r="D117" s="52">
        <v>9.848</v>
      </c>
      <c r="E117" s="59">
        <f t="shared" si="12"/>
        <v>0.8508672000000002</v>
      </c>
      <c r="F117" s="52">
        <f t="shared" si="9"/>
        <v>473.73333333333335</v>
      </c>
      <c r="G117" s="59">
        <f t="shared" si="13"/>
        <v>403.0841548800001</v>
      </c>
      <c r="H117" s="8" t="s">
        <v>28</v>
      </c>
      <c r="I117" s="52">
        <v>510.9</v>
      </c>
      <c r="J117" s="52">
        <v>433.5</v>
      </c>
      <c r="K117" s="52">
        <v>476.8</v>
      </c>
      <c r="L117" s="63"/>
      <c r="M117" s="63"/>
    </row>
    <row r="118" spans="1:13" ht="24">
      <c r="A118" s="8">
        <f t="shared" si="11"/>
        <v>8</v>
      </c>
      <c r="B118" s="172">
        <v>38153</v>
      </c>
      <c r="C118" s="52">
        <v>306.5</v>
      </c>
      <c r="D118" s="52">
        <v>23.705</v>
      </c>
      <c r="E118" s="59">
        <f t="shared" si="12"/>
        <v>2.048112</v>
      </c>
      <c r="F118" s="52">
        <f t="shared" si="9"/>
        <v>330.59999999999997</v>
      </c>
      <c r="G118" s="59">
        <f t="shared" si="13"/>
        <v>677.1058272</v>
      </c>
      <c r="H118" s="8" t="s">
        <v>29</v>
      </c>
      <c r="I118" s="52">
        <v>321.4</v>
      </c>
      <c r="J118" s="52">
        <v>337.7</v>
      </c>
      <c r="K118" s="52">
        <v>332.7</v>
      </c>
      <c r="L118" s="63"/>
      <c r="M118" s="63"/>
    </row>
    <row r="119" spans="1:13" ht="24">
      <c r="A119" s="8">
        <f t="shared" si="11"/>
        <v>9</v>
      </c>
      <c r="B119" s="172">
        <v>38160</v>
      </c>
      <c r="C119" s="52">
        <v>305.74</v>
      </c>
      <c r="D119" s="52">
        <v>4.415</v>
      </c>
      <c r="E119" s="59">
        <f t="shared" si="12"/>
        <v>0.381456</v>
      </c>
      <c r="F119" s="52">
        <f t="shared" si="9"/>
        <v>205</v>
      </c>
      <c r="G119" s="59">
        <f t="shared" si="13"/>
        <v>78.19848</v>
      </c>
      <c r="H119" s="8" t="s">
        <v>30</v>
      </c>
      <c r="I119" s="52">
        <v>131.2</v>
      </c>
      <c r="J119" s="52">
        <v>372.6</v>
      </c>
      <c r="K119" s="52">
        <v>111.2</v>
      </c>
      <c r="L119" s="63"/>
      <c r="M119" s="63"/>
    </row>
    <row r="120" spans="1:13" ht="24">
      <c r="A120" s="8">
        <f t="shared" si="11"/>
        <v>10</v>
      </c>
      <c r="B120" s="172">
        <v>38169</v>
      </c>
      <c r="C120" s="52">
        <v>305.92</v>
      </c>
      <c r="D120" s="52">
        <v>9.652</v>
      </c>
      <c r="E120" s="59">
        <f t="shared" si="12"/>
        <v>0.8339328</v>
      </c>
      <c r="F120" s="52">
        <f t="shared" si="9"/>
        <v>142.86666666666667</v>
      </c>
      <c r="G120" s="59">
        <f t="shared" si="13"/>
        <v>119.14119936000002</v>
      </c>
      <c r="H120" s="8" t="s">
        <v>31</v>
      </c>
      <c r="I120" s="52">
        <v>161.1</v>
      </c>
      <c r="J120" s="52">
        <v>142.9</v>
      </c>
      <c r="K120" s="52">
        <v>124.6</v>
      </c>
      <c r="L120" s="63"/>
      <c r="M120" s="63"/>
    </row>
    <row r="121" spans="1:13" ht="24">
      <c r="A121" s="8">
        <f t="shared" si="11"/>
        <v>11</v>
      </c>
      <c r="B121" s="172">
        <v>38183</v>
      </c>
      <c r="C121" s="52">
        <v>305.81</v>
      </c>
      <c r="D121" s="52">
        <v>6.822</v>
      </c>
      <c r="E121" s="59">
        <f t="shared" si="12"/>
        <v>0.5894208000000001</v>
      </c>
      <c r="F121" s="52">
        <f t="shared" si="9"/>
        <v>101.95</v>
      </c>
      <c r="G121" s="59">
        <f t="shared" si="13"/>
        <v>60.09145056000001</v>
      </c>
      <c r="H121" s="8" t="s">
        <v>32</v>
      </c>
      <c r="I121" s="52">
        <v>110.5</v>
      </c>
      <c r="J121" s="52">
        <v>110.2</v>
      </c>
      <c r="K121" s="52">
        <v>85.15</v>
      </c>
      <c r="L121" s="63"/>
      <c r="M121" s="63"/>
    </row>
    <row r="122" spans="1:13" ht="24">
      <c r="A122" s="8">
        <f t="shared" si="11"/>
        <v>12</v>
      </c>
      <c r="B122" s="172">
        <v>38191</v>
      </c>
      <c r="C122" s="52">
        <f>+(306.66+306.64)/2</f>
        <v>306.65</v>
      </c>
      <c r="D122" s="52">
        <v>29.51</v>
      </c>
      <c r="E122" s="59">
        <f t="shared" si="12"/>
        <v>2.5496640000000004</v>
      </c>
      <c r="F122" s="52">
        <f t="shared" si="9"/>
        <v>391</v>
      </c>
      <c r="G122" s="59">
        <f t="shared" si="13"/>
        <v>996.9186240000001</v>
      </c>
      <c r="H122" s="8" t="s">
        <v>33</v>
      </c>
      <c r="I122" s="52">
        <v>384.2</v>
      </c>
      <c r="J122" s="52">
        <v>455.8</v>
      </c>
      <c r="K122" s="52">
        <v>333</v>
      </c>
      <c r="L122" s="63"/>
      <c r="M122" s="63"/>
    </row>
    <row r="123" spans="1:13" ht="24">
      <c r="A123" s="8">
        <f t="shared" si="11"/>
        <v>13</v>
      </c>
      <c r="B123" s="172">
        <v>38205</v>
      </c>
      <c r="C123" s="52">
        <v>306.96</v>
      </c>
      <c r="D123" s="52">
        <v>40.73</v>
      </c>
      <c r="E123" s="59">
        <f aca="true" t="shared" si="14" ref="E123:E186">D123*0.0864</f>
        <v>3.519072</v>
      </c>
      <c r="F123" s="52">
        <f t="shared" si="9"/>
        <v>302.5</v>
      </c>
      <c r="G123" s="59">
        <f aca="true" t="shared" si="15" ref="G123:G186">F123*E123</f>
        <v>1064.51928</v>
      </c>
      <c r="H123" s="8" t="s">
        <v>34</v>
      </c>
      <c r="I123" s="52">
        <v>308.7</v>
      </c>
      <c r="J123" s="52">
        <v>285.2</v>
      </c>
      <c r="K123" s="52">
        <v>313.6</v>
      </c>
      <c r="L123" s="63"/>
      <c r="M123" s="63"/>
    </row>
    <row r="124" spans="1:13" ht="24">
      <c r="A124" s="8">
        <f t="shared" si="11"/>
        <v>14</v>
      </c>
      <c r="B124" s="172">
        <v>38211</v>
      </c>
      <c r="C124" s="52">
        <v>307.15</v>
      </c>
      <c r="D124" s="52">
        <v>49.672</v>
      </c>
      <c r="E124" s="59">
        <f t="shared" si="14"/>
        <v>4.2916608</v>
      </c>
      <c r="F124" s="52">
        <f t="shared" si="9"/>
        <v>359.6666666666667</v>
      </c>
      <c r="G124" s="59">
        <f t="shared" si="15"/>
        <v>1543.5673344</v>
      </c>
      <c r="H124" s="8" t="s">
        <v>35</v>
      </c>
      <c r="I124" s="52">
        <v>363.6</v>
      </c>
      <c r="J124" s="52">
        <v>365.8</v>
      </c>
      <c r="K124" s="52">
        <v>349.6</v>
      </c>
      <c r="L124" s="63"/>
      <c r="M124" s="63"/>
    </row>
    <row r="125" spans="1:13" ht="24">
      <c r="A125" s="8">
        <f t="shared" si="11"/>
        <v>15</v>
      </c>
      <c r="B125" s="172">
        <v>38212</v>
      </c>
      <c r="C125" s="52">
        <f>+(307.53+307.5)/2</f>
        <v>307.515</v>
      </c>
      <c r="D125" s="52">
        <v>65.22</v>
      </c>
      <c r="E125" s="59">
        <f t="shared" si="14"/>
        <v>5.635008</v>
      </c>
      <c r="F125" s="52">
        <f t="shared" si="9"/>
        <v>469.1666666666667</v>
      </c>
      <c r="G125" s="59">
        <f t="shared" si="15"/>
        <v>2643.75792</v>
      </c>
      <c r="H125" s="8" t="s">
        <v>81</v>
      </c>
      <c r="I125" s="52">
        <v>465.6</v>
      </c>
      <c r="J125" s="52">
        <v>475.7</v>
      </c>
      <c r="K125" s="52">
        <v>466.2</v>
      </c>
      <c r="L125" s="63"/>
      <c r="M125" s="63"/>
    </row>
    <row r="126" spans="1:23" s="307" customFormat="1" ht="24">
      <c r="A126" s="302">
        <f t="shared" si="11"/>
        <v>16</v>
      </c>
      <c r="B126" s="303">
        <v>38393</v>
      </c>
      <c r="C126" s="304"/>
      <c r="D126" s="304"/>
      <c r="E126" s="305"/>
      <c r="F126" s="304"/>
      <c r="G126" s="305"/>
      <c r="H126" s="302" t="s">
        <v>37</v>
      </c>
      <c r="I126" s="304"/>
      <c r="J126" s="304"/>
      <c r="K126" s="304"/>
      <c r="L126" s="303">
        <v>38393</v>
      </c>
      <c r="M126" s="304">
        <v>304.96</v>
      </c>
      <c r="N126" s="304">
        <v>0.225</v>
      </c>
      <c r="O126" s="305">
        <f>N126*0.0864</f>
        <v>0.019440000000000002</v>
      </c>
      <c r="P126" s="304">
        <v>0.001</v>
      </c>
      <c r="Q126" s="305">
        <f>P126*O126</f>
        <v>1.9440000000000004E-05</v>
      </c>
      <c r="R126" s="302" t="s">
        <v>37</v>
      </c>
      <c r="S126" s="304">
        <v>0.002</v>
      </c>
      <c r="T126" s="304">
        <v>0.002</v>
      </c>
      <c r="U126" s="304">
        <v>0.002</v>
      </c>
      <c r="V126" s="306"/>
      <c r="W126" s="306"/>
    </row>
    <row r="127" spans="1:23" s="307" customFormat="1" ht="24">
      <c r="A127" s="302">
        <f t="shared" si="11"/>
        <v>17</v>
      </c>
      <c r="B127" s="303">
        <v>38397</v>
      </c>
      <c r="C127" s="304"/>
      <c r="D127" s="304"/>
      <c r="E127" s="305"/>
      <c r="F127" s="304"/>
      <c r="G127" s="305"/>
      <c r="H127" s="302" t="s">
        <v>38</v>
      </c>
      <c r="I127" s="304"/>
      <c r="J127" s="304"/>
      <c r="K127" s="304"/>
      <c r="L127" s="303">
        <v>38397</v>
      </c>
      <c r="M127" s="304">
        <v>304.97</v>
      </c>
      <c r="N127" s="304">
        <v>0.252</v>
      </c>
      <c r="O127" s="305">
        <f>N127*0.0864</f>
        <v>0.021772800000000002</v>
      </c>
      <c r="P127" s="304">
        <v>0.001</v>
      </c>
      <c r="Q127" s="305">
        <f>P127*O127</f>
        <v>2.1772800000000003E-05</v>
      </c>
      <c r="R127" s="302" t="s">
        <v>38</v>
      </c>
      <c r="S127" s="304">
        <v>0.002</v>
      </c>
      <c r="T127" s="304">
        <v>0.002</v>
      </c>
      <c r="U127" s="304">
        <v>0.002</v>
      </c>
      <c r="V127" s="306"/>
      <c r="W127" s="306"/>
    </row>
    <row r="128" spans="1:23" s="307" customFormat="1" ht="24.75" thickBot="1">
      <c r="A128" s="302">
        <f t="shared" si="11"/>
        <v>18</v>
      </c>
      <c r="B128" s="303">
        <v>38409</v>
      </c>
      <c r="C128" s="304"/>
      <c r="D128" s="304"/>
      <c r="E128" s="305"/>
      <c r="F128" s="304"/>
      <c r="G128" s="305"/>
      <c r="H128" s="302" t="s">
        <v>39</v>
      </c>
      <c r="I128" s="304"/>
      <c r="J128" s="304"/>
      <c r="K128" s="304"/>
      <c r="L128" s="303">
        <v>38409</v>
      </c>
      <c r="M128" s="304">
        <v>304.94</v>
      </c>
      <c r="N128" s="304">
        <v>0.227</v>
      </c>
      <c r="O128" s="305">
        <f>N128*0.0864</f>
        <v>0.019612800000000003</v>
      </c>
      <c r="P128" s="304">
        <v>0.001</v>
      </c>
      <c r="Q128" s="305">
        <f>P128*O128</f>
        <v>1.9612800000000003E-05</v>
      </c>
      <c r="R128" s="302" t="s">
        <v>39</v>
      </c>
      <c r="S128" s="304">
        <v>0.002</v>
      </c>
      <c r="T128" s="304">
        <v>0.002</v>
      </c>
      <c r="U128" s="304">
        <v>0.002</v>
      </c>
      <c r="V128" s="306"/>
      <c r="W128" s="306"/>
    </row>
    <row r="129" spans="1:13" ht="24">
      <c r="A129" s="70">
        <v>1</v>
      </c>
      <c r="B129" s="174">
        <v>38443</v>
      </c>
      <c r="C129" s="71">
        <v>304.96</v>
      </c>
      <c r="D129" s="71">
        <v>0.338</v>
      </c>
      <c r="E129" s="72">
        <f t="shared" si="14"/>
        <v>0.029203200000000002</v>
      </c>
      <c r="F129" s="71">
        <f t="shared" si="9"/>
        <v>36.47</v>
      </c>
      <c r="G129" s="72">
        <f t="shared" si="15"/>
        <v>1.065040704</v>
      </c>
      <c r="H129" s="89" t="s">
        <v>22</v>
      </c>
      <c r="I129" s="71">
        <v>26.54</v>
      </c>
      <c r="J129" s="71">
        <v>37.97</v>
      </c>
      <c r="K129" s="71">
        <v>44.9</v>
      </c>
      <c r="L129" s="63"/>
      <c r="M129" s="63"/>
    </row>
    <row r="130" spans="1:13" ht="24">
      <c r="A130" s="8">
        <f t="shared" si="11"/>
        <v>2</v>
      </c>
      <c r="B130" s="172">
        <v>38460</v>
      </c>
      <c r="C130" s="52">
        <v>305.14</v>
      </c>
      <c r="D130" s="52">
        <v>2.208</v>
      </c>
      <c r="E130" s="59">
        <f t="shared" si="14"/>
        <v>0.19077120000000003</v>
      </c>
      <c r="F130" s="52">
        <f t="shared" si="9"/>
        <v>75.77999999999999</v>
      </c>
      <c r="G130" s="59">
        <f t="shared" si="15"/>
        <v>14.456641536</v>
      </c>
      <c r="H130" s="86" t="s">
        <v>23</v>
      </c>
      <c r="I130" s="52">
        <v>77.7</v>
      </c>
      <c r="J130" s="52">
        <v>70.25</v>
      </c>
      <c r="K130" s="52">
        <v>79.39</v>
      </c>
      <c r="L130" s="63"/>
      <c r="M130" s="63"/>
    </row>
    <row r="131" spans="1:13" ht="24">
      <c r="A131" s="8">
        <f t="shared" si="11"/>
        <v>3</v>
      </c>
      <c r="B131" s="172">
        <v>38468</v>
      </c>
      <c r="C131" s="52">
        <v>304.91</v>
      </c>
      <c r="D131" s="52">
        <v>0.505</v>
      </c>
      <c r="E131" s="59">
        <f t="shared" si="14"/>
        <v>0.043632000000000004</v>
      </c>
      <c r="F131" s="52">
        <f t="shared" si="9"/>
        <v>51.07333333333333</v>
      </c>
      <c r="G131" s="59">
        <f t="shared" si="15"/>
        <v>2.22843168</v>
      </c>
      <c r="H131" s="86" t="s">
        <v>84</v>
      </c>
      <c r="I131" s="52">
        <v>68.86</v>
      </c>
      <c r="J131" s="52">
        <v>37.36</v>
      </c>
      <c r="K131" s="52">
        <v>47</v>
      </c>
      <c r="L131" s="63"/>
      <c r="M131" s="63"/>
    </row>
    <row r="132" spans="1:13" ht="24">
      <c r="A132" s="8">
        <f t="shared" si="11"/>
        <v>4</v>
      </c>
      <c r="B132" s="172">
        <v>38474</v>
      </c>
      <c r="C132" s="52">
        <v>304.85</v>
      </c>
      <c r="D132" s="52">
        <v>0.089</v>
      </c>
      <c r="E132" s="59">
        <f t="shared" si="14"/>
        <v>0.0076896</v>
      </c>
      <c r="F132" s="52">
        <f t="shared" si="9"/>
        <v>18.389999999999997</v>
      </c>
      <c r="G132" s="59">
        <f t="shared" si="15"/>
        <v>0.14141174399999998</v>
      </c>
      <c r="H132" s="86" t="s">
        <v>25</v>
      </c>
      <c r="I132" s="52">
        <v>16.83</v>
      </c>
      <c r="J132" s="52">
        <v>19.52</v>
      </c>
      <c r="K132" s="52">
        <v>18.82</v>
      </c>
      <c r="L132" s="63"/>
      <c r="M132" s="63"/>
    </row>
    <row r="133" spans="1:13" ht="24">
      <c r="A133" s="8">
        <f t="shared" si="11"/>
        <v>5</v>
      </c>
      <c r="B133" s="172">
        <v>38489</v>
      </c>
      <c r="C133" s="52">
        <v>304.93</v>
      </c>
      <c r="D133" s="52">
        <v>0.586</v>
      </c>
      <c r="E133" s="59">
        <f t="shared" si="14"/>
        <v>0.0506304</v>
      </c>
      <c r="F133" s="52">
        <f t="shared" si="9"/>
        <v>13.933333333333335</v>
      </c>
      <c r="G133" s="59">
        <f t="shared" si="15"/>
        <v>0.7054502400000001</v>
      </c>
      <c r="H133" s="86" t="s">
        <v>26</v>
      </c>
      <c r="I133" s="52">
        <v>8.83</v>
      </c>
      <c r="J133" s="52">
        <v>22.76</v>
      </c>
      <c r="K133" s="52">
        <v>10.21</v>
      </c>
      <c r="L133" s="63"/>
      <c r="M133" s="63"/>
    </row>
    <row r="134" spans="1:13" ht="24">
      <c r="A134" s="8">
        <f t="shared" si="11"/>
        <v>6</v>
      </c>
      <c r="B134" s="172">
        <v>38497</v>
      </c>
      <c r="C134" s="52">
        <v>305.3</v>
      </c>
      <c r="D134" s="52">
        <v>5.564</v>
      </c>
      <c r="E134" s="59">
        <f t="shared" si="14"/>
        <v>0.48072960000000003</v>
      </c>
      <c r="F134" s="52">
        <f t="shared" si="9"/>
        <v>366.26666666666665</v>
      </c>
      <c r="G134" s="59">
        <f t="shared" si="15"/>
        <v>176.07522816</v>
      </c>
      <c r="H134" s="86" t="s">
        <v>85</v>
      </c>
      <c r="I134" s="52">
        <v>381.7</v>
      </c>
      <c r="J134" s="52">
        <v>340.6</v>
      </c>
      <c r="K134" s="52">
        <v>376.5</v>
      </c>
      <c r="L134" s="63"/>
      <c r="M134" s="63"/>
    </row>
    <row r="135" spans="1:13" ht="24">
      <c r="A135" s="8">
        <f t="shared" si="11"/>
        <v>7</v>
      </c>
      <c r="B135" s="172">
        <v>38510</v>
      </c>
      <c r="C135" s="52">
        <v>305.28</v>
      </c>
      <c r="D135" s="52">
        <v>5.166</v>
      </c>
      <c r="E135" s="59">
        <f t="shared" si="14"/>
        <v>0.44634240000000003</v>
      </c>
      <c r="F135" s="52">
        <f t="shared" si="9"/>
        <v>244.39999999999998</v>
      </c>
      <c r="G135" s="59">
        <f t="shared" si="15"/>
        <v>109.08608256</v>
      </c>
      <c r="H135" s="86" t="s">
        <v>28</v>
      </c>
      <c r="I135" s="52">
        <v>250.2</v>
      </c>
      <c r="J135" s="52">
        <v>234.6</v>
      </c>
      <c r="K135" s="52">
        <v>248.4</v>
      </c>
      <c r="L135" s="63"/>
      <c r="M135" s="63"/>
    </row>
    <row r="136" spans="1:13" ht="24">
      <c r="A136" s="8">
        <f t="shared" si="11"/>
        <v>8</v>
      </c>
      <c r="B136" s="172">
        <v>38517</v>
      </c>
      <c r="C136" s="52">
        <v>305.17</v>
      </c>
      <c r="D136" s="52">
        <v>3.38</v>
      </c>
      <c r="E136" s="59">
        <f t="shared" si="14"/>
        <v>0.292032</v>
      </c>
      <c r="F136" s="52">
        <f t="shared" si="9"/>
        <v>122.62666666666667</v>
      </c>
      <c r="G136" s="59">
        <f t="shared" si="15"/>
        <v>35.81091072</v>
      </c>
      <c r="H136" s="86" t="s">
        <v>29</v>
      </c>
      <c r="I136" s="52">
        <v>91.28</v>
      </c>
      <c r="J136" s="52">
        <v>129.2</v>
      </c>
      <c r="K136" s="52">
        <v>147.4</v>
      </c>
      <c r="L136" s="63"/>
      <c r="M136" s="63"/>
    </row>
    <row r="137" spans="1:13" ht="24">
      <c r="A137" s="8">
        <f t="shared" si="11"/>
        <v>9</v>
      </c>
      <c r="B137" s="172">
        <v>38524</v>
      </c>
      <c r="C137" s="52">
        <v>305.05</v>
      </c>
      <c r="D137" s="52">
        <v>1.607</v>
      </c>
      <c r="E137" s="59">
        <f t="shared" si="14"/>
        <v>0.13884480000000002</v>
      </c>
      <c r="F137" s="52">
        <f t="shared" si="9"/>
        <v>106.57333333333332</v>
      </c>
      <c r="G137" s="59">
        <f t="shared" si="15"/>
        <v>14.797153152</v>
      </c>
      <c r="H137" s="86" t="s">
        <v>86</v>
      </c>
      <c r="I137" s="52">
        <v>120.8</v>
      </c>
      <c r="J137" s="52">
        <v>109.4</v>
      </c>
      <c r="K137" s="52">
        <v>89.52</v>
      </c>
      <c r="L137" s="63"/>
      <c r="M137" s="63"/>
    </row>
    <row r="138" spans="1:13" ht="24">
      <c r="A138" s="8">
        <f t="shared" si="11"/>
        <v>10</v>
      </c>
      <c r="B138" s="172">
        <v>38553</v>
      </c>
      <c r="C138" s="52">
        <v>305.59</v>
      </c>
      <c r="D138" s="52">
        <v>10.487</v>
      </c>
      <c r="E138" s="59">
        <f t="shared" si="14"/>
        <v>0.9060768</v>
      </c>
      <c r="F138" s="52">
        <f t="shared" si="9"/>
        <v>946.4666666666667</v>
      </c>
      <c r="G138" s="59">
        <f t="shared" si="15"/>
        <v>857.5714886400001</v>
      </c>
      <c r="H138" s="86" t="s">
        <v>31</v>
      </c>
      <c r="I138" s="52">
        <v>900.8</v>
      </c>
      <c r="J138" s="52">
        <v>944</v>
      </c>
      <c r="K138" s="52">
        <v>994.6</v>
      </c>
      <c r="L138" s="63"/>
      <c r="M138" s="63"/>
    </row>
    <row r="139" spans="1:13" ht="24">
      <c r="A139" s="8">
        <f t="shared" si="11"/>
        <v>11</v>
      </c>
      <c r="B139" s="172">
        <v>38555</v>
      </c>
      <c r="C139" s="52">
        <v>306.28</v>
      </c>
      <c r="D139" s="52">
        <v>26.784</v>
      </c>
      <c r="E139" s="59">
        <f t="shared" si="14"/>
        <v>2.3141376</v>
      </c>
      <c r="F139" s="52">
        <f t="shared" si="9"/>
        <v>462.0333333333333</v>
      </c>
      <c r="G139" s="59">
        <f t="shared" si="15"/>
        <v>1069.2087091199999</v>
      </c>
      <c r="H139" s="86" t="s">
        <v>32</v>
      </c>
      <c r="I139" s="52">
        <v>459.5</v>
      </c>
      <c r="J139" s="52">
        <v>467.9</v>
      </c>
      <c r="K139" s="52">
        <v>458.7</v>
      </c>
      <c r="L139" s="63"/>
      <c r="M139" s="63"/>
    </row>
    <row r="140" spans="1:13" ht="24">
      <c r="A140" s="8">
        <f t="shared" si="11"/>
        <v>12</v>
      </c>
      <c r="B140" s="172">
        <v>38559</v>
      </c>
      <c r="C140" s="52">
        <v>306.48</v>
      </c>
      <c r="D140" s="52">
        <v>32.725</v>
      </c>
      <c r="E140" s="59">
        <f t="shared" si="14"/>
        <v>2.82744</v>
      </c>
      <c r="F140" s="52">
        <f t="shared" si="9"/>
        <v>882.0999999999999</v>
      </c>
      <c r="G140" s="59">
        <f t="shared" si="15"/>
        <v>2494.084824</v>
      </c>
      <c r="H140" s="8" t="s">
        <v>87</v>
      </c>
      <c r="I140" s="52">
        <v>939.4</v>
      </c>
      <c r="J140" s="52">
        <v>954.8</v>
      </c>
      <c r="K140" s="52">
        <v>752.1</v>
      </c>
      <c r="L140" s="63"/>
      <c r="M140" s="63"/>
    </row>
    <row r="141" spans="1:13" ht="24">
      <c r="A141" s="8">
        <f t="shared" si="11"/>
        <v>13</v>
      </c>
      <c r="B141" s="172">
        <v>38577</v>
      </c>
      <c r="C141" s="52">
        <v>307.42</v>
      </c>
      <c r="D141" s="52">
        <v>72.186</v>
      </c>
      <c r="E141" s="59">
        <f t="shared" si="14"/>
        <v>6.236870400000001</v>
      </c>
      <c r="F141" s="52">
        <f t="shared" si="9"/>
        <v>654.6333333333333</v>
      </c>
      <c r="G141" s="59">
        <f t="shared" si="15"/>
        <v>4082.8632595200006</v>
      </c>
      <c r="H141" s="8" t="s">
        <v>34</v>
      </c>
      <c r="I141" s="52">
        <v>677.7</v>
      </c>
      <c r="J141" s="52">
        <v>648.6</v>
      </c>
      <c r="K141" s="52">
        <v>637.6</v>
      </c>
      <c r="L141" s="63"/>
      <c r="M141" s="63"/>
    </row>
    <row r="142" spans="1:23" s="307" customFormat="1" ht="24">
      <c r="A142" s="302">
        <f t="shared" si="11"/>
        <v>14</v>
      </c>
      <c r="B142" s="303">
        <v>38577</v>
      </c>
      <c r="C142" s="304"/>
      <c r="D142" s="304"/>
      <c r="E142" s="305"/>
      <c r="F142" s="304"/>
      <c r="G142" s="305"/>
      <c r="H142" s="302" t="s">
        <v>35</v>
      </c>
      <c r="I142" s="304"/>
      <c r="J142" s="304"/>
      <c r="K142" s="304"/>
      <c r="L142" s="303">
        <v>38577</v>
      </c>
      <c r="M142" s="304">
        <v>309.4</v>
      </c>
      <c r="N142" s="304">
        <v>297.785</v>
      </c>
      <c r="O142" s="305">
        <f>N142*0.0864</f>
        <v>25.728624000000003</v>
      </c>
      <c r="P142" s="304">
        <f>+AVERAGE(S142:U142)</f>
        <v>1994</v>
      </c>
      <c r="Q142" s="305">
        <f>P142*O142</f>
        <v>51302.87625600001</v>
      </c>
      <c r="R142" s="302" t="s">
        <v>35</v>
      </c>
      <c r="S142" s="304">
        <v>2332</v>
      </c>
      <c r="T142" s="304">
        <v>1868</v>
      </c>
      <c r="U142" s="304">
        <v>1782</v>
      </c>
      <c r="V142" s="306"/>
      <c r="W142" s="306"/>
    </row>
    <row r="143" spans="1:13" ht="24">
      <c r="A143" s="8">
        <f t="shared" si="11"/>
        <v>15</v>
      </c>
      <c r="B143" s="172">
        <v>38587</v>
      </c>
      <c r="C143" s="52">
        <v>305.58</v>
      </c>
      <c r="D143" s="52">
        <v>7.418</v>
      </c>
      <c r="E143" s="59">
        <f t="shared" si="14"/>
        <v>0.6409152</v>
      </c>
      <c r="F143" s="52">
        <f t="shared" si="9"/>
        <v>59.27333333333333</v>
      </c>
      <c r="G143" s="59">
        <f t="shared" si="15"/>
        <v>37.989180288</v>
      </c>
      <c r="H143" s="8" t="s">
        <v>88</v>
      </c>
      <c r="I143" s="52">
        <v>53.95</v>
      </c>
      <c r="J143" s="52">
        <v>66.81</v>
      </c>
      <c r="K143" s="52">
        <v>57.06</v>
      </c>
      <c r="L143" s="63"/>
      <c r="M143" s="63"/>
    </row>
    <row r="144" spans="1:13" ht="24">
      <c r="A144" s="8">
        <f t="shared" si="11"/>
        <v>16</v>
      </c>
      <c r="B144" s="172">
        <v>38619</v>
      </c>
      <c r="C144" s="52">
        <v>307.12</v>
      </c>
      <c r="D144" s="52">
        <v>70.011</v>
      </c>
      <c r="E144" s="59">
        <f t="shared" si="14"/>
        <v>6.0489504</v>
      </c>
      <c r="F144" s="52">
        <v>0.001</v>
      </c>
      <c r="G144" s="59">
        <f t="shared" si="15"/>
        <v>0.0060489504</v>
      </c>
      <c r="H144" s="8" t="s">
        <v>89</v>
      </c>
      <c r="I144" s="52">
        <v>0.002</v>
      </c>
      <c r="J144" s="52">
        <v>0.002</v>
      </c>
      <c r="K144" s="52">
        <v>0.002</v>
      </c>
      <c r="L144" s="63"/>
      <c r="M144" s="63"/>
    </row>
    <row r="145" spans="1:23" s="307" customFormat="1" ht="24">
      <c r="A145" s="302">
        <f t="shared" si="11"/>
        <v>17</v>
      </c>
      <c r="B145" s="303">
        <v>38623</v>
      </c>
      <c r="C145" s="304"/>
      <c r="D145" s="304"/>
      <c r="E145" s="305"/>
      <c r="F145" s="304"/>
      <c r="G145" s="305"/>
      <c r="H145" s="302" t="s">
        <v>90</v>
      </c>
      <c r="I145" s="304"/>
      <c r="J145" s="304"/>
      <c r="K145" s="304"/>
      <c r="L145" s="303">
        <v>38623</v>
      </c>
      <c r="M145" s="304">
        <v>308.345</v>
      </c>
      <c r="N145" s="304">
        <v>174.522</v>
      </c>
      <c r="O145" s="305">
        <f>N145*0.0864</f>
        <v>15.0787008</v>
      </c>
      <c r="P145" s="304">
        <v>0.001</v>
      </c>
      <c r="Q145" s="305">
        <f>P145*O145</f>
        <v>0.0150787008</v>
      </c>
      <c r="R145" s="302" t="s">
        <v>90</v>
      </c>
      <c r="S145" s="304">
        <v>0.002</v>
      </c>
      <c r="T145" s="304">
        <v>0.002</v>
      </c>
      <c r="U145" s="304">
        <v>0.002</v>
      </c>
      <c r="V145" s="306"/>
      <c r="W145" s="306"/>
    </row>
    <row r="146" spans="1:23" s="307" customFormat="1" ht="24">
      <c r="A146" s="302">
        <f t="shared" si="11"/>
        <v>18</v>
      </c>
      <c r="B146" s="303">
        <v>38624</v>
      </c>
      <c r="C146" s="304"/>
      <c r="D146" s="304"/>
      <c r="E146" s="305"/>
      <c r="F146" s="304"/>
      <c r="G146" s="305"/>
      <c r="H146" s="302" t="s">
        <v>91</v>
      </c>
      <c r="I146" s="304"/>
      <c r="J146" s="304"/>
      <c r="K146" s="304"/>
      <c r="L146" s="303">
        <v>38624</v>
      </c>
      <c r="M146" s="304">
        <v>309.625</v>
      </c>
      <c r="N146" s="304">
        <v>562.695</v>
      </c>
      <c r="O146" s="305">
        <f>N146*0.0864</f>
        <v>48.616848000000005</v>
      </c>
      <c r="P146" s="304">
        <v>0.001</v>
      </c>
      <c r="Q146" s="305">
        <f>P146*O146</f>
        <v>0.048616848000000004</v>
      </c>
      <c r="R146" s="302" t="s">
        <v>91</v>
      </c>
      <c r="S146" s="304">
        <v>0.002</v>
      </c>
      <c r="T146" s="304">
        <v>0.002</v>
      </c>
      <c r="U146" s="304">
        <v>0.002</v>
      </c>
      <c r="V146" s="306"/>
      <c r="W146" s="306"/>
    </row>
    <row r="147" spans="1:23" s="307" customFormat="1" ht="24">
      <c r="A147" s="302">
        <f t="shared" si="11"/>
        <v>19</v>
      </c>
      <c r="B147" s="303">
        <v>38636</v>
      </c>
      <c r="C147" s="304"/>
      <c r="D147" s="304"/>
      <c r="E147" s="305"/>
      <c r="F147" s="304"/>
      <c r="G147" s="305"/>
      <c r="H147" s="302" t="s">
        <v>92</v>
      </c>
      <c r="I147" s="304"/>
      <c r="J147" s="304"/>
      <c r="K147" s="304"/>
      <c r="L147" s="304">
        <v>306.035</v>
      </c>
      <c r="M147" s="304">
        <v>33.544</v>
      </c>
      <c r="N147" s="305">
        <f>M147*0.0864</f>
        <v>2.8982015999999997</v>
      </c>
      <c r="O147" s="304">
        <v>0.001</v>
      </c>
      <c r="P147" s="305">
        <f>O147*N147</f>
        <v>0.0028982015999999998</v>
      </c>
      <c r="Q147" s="302" t="s">
        <v>92</v>
      </c>
      <c r="R147" s="304">
        <v>0.002</v>
      </c>
      <c r="S147" s="304">
        <v>0.002</v>
      </c>
      <c r="T147" s="304">
        <v>0.002</v>
      </c>
      <c r="U147" s="306"/>
      <c r="V147" s="306"/>
      <c r="W147" s="306"/>
    </row>
    <row r="148" spans="1:23" s="307" customFormat="1" ht="24">
      <c r="A148" s="302">
        <f t="shared" si="11"/>
        <v>20</v>
      </c>
      <c r="B148" s="303">
        <v>38644</v>
      </c>
      <c r="C148" s="304"/>
      <c r="D148" s="304"/>
      <c r="E148" s="305"/>
      <c r="F148" s="304"/>
      <c r="G148" s="305"/>
      <c r="H148" s="302" t="s">
        <v>93</v>
      </c>
      <c r="I148" s="304"/>
      <c r="J148" s="304"/>
      <c r="K148" s="304"/>
      <c r="L148" s="304">
        <v>305.685</v>
      </c>
      <c r="M148" s="304">
        <v>12.378</v>
      </c>
      <c r="N148" s="305">
        <f>M148*0.0864</f>
        <v>1.0694592</v>
      </c>
      <c r="O148" s="304">
        <v>0.001</v>
      </c>
      <c r="P148" s="305">
        <f>O148*N148</f>
        <v>0.0010694592</v>
      </c>
      <c r="Q148" s="302" t="s">
        <v>93</v>
      </c>
      <c r="R148" s="304">
        <v>0.002</v>
      </c>
      <c r="S148" s="304">
        <v>0.002</v>
      </c>
      <c r="T148" s="304">
        <v>0.002</v>
      </c>
      <c r="U148" s="306"/>
      <c r="V148" s="306"/>
      <c r="W148" s="306"/>
    </row>
    <row r="149" spans="1:23" s="307" customFormat="1" ht="24.75" thickBot="1">
      <c r="A149" s="308">
        <f t="shared" si="11"/>
        <v>21</v>
      </c>
      <c r="B149" s="309">
        <v>38653</v>
      </c>
      <c r="C149" s="310"/>
      <c r="D149" s="310"/>
      <c r="E149" s="311"/>
      <c r="F149" s="304"/>
      <c r="G149" s="305"/>
      <c r="H149" s="308" t="s">
        <v>80</v>
      </c>
      <c r="I149" s="304"/>
      <c r="J149" s="304"/>
      <c r="K149" s="304"/>
      <c r="L149" s="310">
        <v>305.5</v>
      </c>
      <c r="M149" s="310">
        <v>7.833</v>
      </c>
      <c r="N149" s="311">
        <f>M149*0.0864</f>
        <v>0.6767712</v>
      </c>
      <c r="O149" s="304">
        <v>0.001</v>
      </c>
      <c r="P149" s="305">
        <f>O149*N149</f>
        <v>0.0006767712</v>
      </c>
      <c r="Q149" s="308" t="s">
        <v>80</v>
      </c>
      <c r="R149" s="304">
        <v>0.002</v>
      </c>
      <c r="S149" s="304">
        <v>0.002</v>
      </c>
      <c r="T149" s="304">
        <v>0.002</v>
      </c>
      <c r="U149" s="306"/>
      <c r="V149" s="306"/>
      <c r="W149" s="306"/>
    </row>
    <row r="150" spans="1:13" ht="24">
      <c r="A150" s="8">
        <v>1</v>
      </c>
      <c r="B150" s="172">
        <v>38852</v>
      </c>
      <c r="C150" s="52">
        <v>304.61</v>
      </c>
      <c r="D150" s="52">
        <v>2.262</v>
      </c>
      <c r="E150" s="59">
        <v>0.195</v>
      </c>
      <c r="F150" s="71">
        <f aca="true" t="shared" si="16" ref="F150:F161">+AVERAGE(I150:K150)</f>
        <v>214.36666666666667</v>
      </c>
      <c r="G150" s="72">
        <f aca="true" t="shared" si="17" ref="G150:G161">F150*E150</f>
        <v>41.801500000000004</v>
      </c>
      <c r="H150" s="8" t="s">
        <v>94</v>
      </c>
      <c r="I150" s="52">
        <v>207.9</v>
      </c>
      <c r="J150" s="52">
        <v>224.8</v>
      </c>
      <c r="K150" s="52">
        <v>210.4</v>
      </c>
      <c r="L150" s="63"/>
      <c r="M150" s="63"/>
    </row>
    <row r="151" spans="1:13" ht="24">
      <c r="A151" s="8">
        <v>2</v>
      </c>
      <c r="B151" s="172">
        <v>38889</v>
      </c>
      <c r="C151" s="52">
        <v>305.1</v>
      </c>
      <c r="D151" s="52">
        <v>12.491</v>
      </c>
      <c r="E151" s="59">
        <v>1.079</v>
      </c>
      <c r="F151" s="52">
        <f t="shared" si="16"/>
        <v>603.2333333333332</v>
      </c>
      <c r="G151" s="59">
        <f t="shared" si="17"/>
        <v>650.8887666666666</v>
      </c>
      <c r="H151" s="8" t="s">
        <v>84</v>
      </c>
      <c r="I151" s="52">
        <v>581.4</v>
      </c>
      <c r="J151" s="52">
        <v>594.4</v>
      </c>
      <c r="K151" s="52">
        <v>633.9</v>
      </c>
      <c r="L151" s="63"/>
      <c r="M151" s="63"/>
    </row>
    <row r="152" spans="1:13" ht="24">
      <c r="A152" s="8">
        <v>3</v>
      </c>
      <c r="B152" s="172">
        <v>38899</v>
      </c>
      <c r="C152" s="52">
        <v>304.58</v>
      </c>
      <c r="D152" s="52">
        <v>1.821</v>
      </c>
      <c r="E152" s="59">
        <v>0.157</v>
      </c>
      <c r="F152" s="52">
        <f t="shared" si="16"/>
        <v>180.5</v>
      </c>
      <c r="G152" s="59">
        <f t="shared" si="17"/>
        <v>28.3385</v>
      </c>
      <c r="H152" s="8" t="s">
        <v>95</v>
      </c>
      <c r="I152" s="52">
        <v>182.6</v>
      </c>
      <c r="J152" s="52">
        <v>181.6</v>
      </c>
      <c r="K152" s="52">
        <v>177.3</v>
      </c>
      <c r="L152" s="63"/>
      <c r="M152" s="63"/>
    </row>
    <row r="153" spans="1:13" ht="24">
      <c r="A153" s="8">
        <v>4</v>
      </c>
      <c r="B153" s="172">
        <v>38910</v>
      </c>
      <c r="C153" s="52">
        <v>304.67</v>
      </c>
      <c r="D153" s="52">
        <v>3.235</v>
      </c>
      <c r="E153" s="59">
        <v>0.28</v>
      </c>
      <c r="F153" s="52">
        <f t="shared" si="16"/>
        <v>176.63333333333333</v>
      </c>
      <c r="G153" s="59">
        <f t="shared" si="17"/>
        <v>49.45733333333334</v>
      </c>
      <c r="H153" s="8" t="s">
        <v>96</v>
      </c>
      <c r="I153" s="52">
        <v>181.1</v>
      </c>
      <c r="J153" s="52">
        <v>175.7</v>
      </c>
      <c r="K153" s="52">
        <v>173.1</v>
      </c>
      <c r="L153" s="63"/>
      <c r="M153" s="63"/>
    </row>
    <row r="154" spans="1:13" ht="24">
      <c r="A154" s="8">
        <v>5</v>
      </c>
      <c r="B154" s="172">
        <v>38922</v>
      </c>
      <c r="C154" s="52">
        <v>304.69</v>
      </c>
      <c r="D154" s="52">
        <v>3.652</v>
      </c>
      <c r="E154" s="59">
        <v>0.316</v>
      </c>
      <c r="F154" s="52">
        <f t="shared" si="16"/>
        <v>87.78666666666668</v>
      </c>
      <c r="G154" s="59">
        <f t="shared" si="17"/>
        <v>27.74058666666667</v>
      </c>
      <c r="H154" s="90" t="s">
        <v>85</v>
      </c>
      <c r="I154" s="52">
        <v>96.44</v>
      </c>
      <c r="J154" s="52">
        <v>94.1</v>
      </c>
      <c r="K154" s="52">
        <v>72.82</v>
      </c>
      <c r="L154" s="63"/>
      <c r="M154" s="63"/>
    </row>
    <row r="155" spans="1:23" s="307" customFormat="1" ht="24">
      <c r="A155" s="302">
        <v>6</v>
      </c>
      <c r="B155" s="303">
        <v>38930</v>
      </c>
      <c r="C155" s="304"/>
      <c r="D155" s="304"/>
      <c r="E155" s="305"/>
      <c r="F155" s="304"/>
      <c r="G155" s="305"/>
      <c r="H155" s="302" t="s">
        <v>97</v>
      </c>
      <c r="I155" s="304"/>
      <c r="J155" s="304"/>
      <c r="K155" s="304"/>
      <c r="L155" s="303">
        <v>38930</v>
      </c>
      <c r="M155" s="304">
        <v>306.415</v>
      </c>
      <c r="N155" s="304">
        <v>117.025</v>
      </c>
      <c r="O155" s="305">
        <v>10.111</v>
      </c>
      <c r="P155" s="304">
        <v>0.001</v>
      </c>
      <c r="Q155" s="305">
        <f>P155*O155</f>
        <v>0.010111</v>
      </c>
      <c r="R155" s="302" t="s">
        <v>97</v>
      </c>
      <c r="S155" s="304">
        <v>0.002</v>
      </c>
      <c r="T155" s="304">
        <v>0.002</v>
      </c>
      <c r="U155" s="304">
        <v>0.002</v>
      </c>
      <c r="V155" s="306"/>
      <c r="W155" s="306"/>
    </row>
    <row r="156" spans="1:23" s="307" customFormat="1" ht="24">
      <c r="A156" s="302">
        <v>7</v>
      </c>
      <c r="B156" s="303">
        <v>38942</v>
      </c>
      <c r="C156" s="304"/>
      <c r="D156" s="304"/>
      <c r="E156" s="305"/>
      <c r="F156" s="304"/>
      <c r="G156" s="305"/>
      <c r="H156" s="302" t="s">
        <v>98</v>
      </c>
      <c r="I156" s="304"/>
      <c r="J156" s="304"/>
      <c r="K156" s="304"/>
      <c r="L156" s="304">
        <v>306.195</v>
      </c>
      <c r="M156" s="304">
        <v>76.432</v>
      </c>
      <c r="N156" s="305">
        <v>6.604</v>
      </c>
      <c r="O156" s="304">
        <v>0.001</v>
      </c>
      <c r="P156" s="305">
        <f>O156*N156</f>
        <v>0.0066040000000000005</v>
      </c>
      <c r="Q156" s="302" t="s">
        <v>98</v>
      </c>
      <c r="R156" s="304">
        <v>0.002</v>
      </c>
      <c r="S156" s="304">
        <v>0.002</v>
      </c>
      <c r="T156" s="304">
        <v>0.002</v>
      </c>
      <c r="U156" s="306"/>
      <c r="V156" s="306"/>
      <c r="W156" s="306"/>
    </row>
    <row r="157" spans="1:23" s="307" customFormat="1" ht="24.75" thickBot="1">
      <c r="A157" s="308">
        <v>8</v>
      </c>
      <c r="B157" s="309">
        <v>38956</v>
      </c>
      <c r="C157" s="310"/>
      <c r="D157" s="310"/>
      <c r="E157" s="311"/>
      <c r="F157" s="304"/>
      <c r="G157" s="305"/>
      <c r="H157" s="308" t="s">
        <v>86</v>
      </c>
      <c r="I157" s="304"/>
      <c r="J157" s="304"/>
      <c r="K157" s="304"/>
      <c r="L157" s="309">
        <v>38956</v>
      </c>
      <c r="M157" s="310">
        <v>307.005</v>
      </c>
      <c r="N157" s="310">
        <v>186.248</v>
      </c>
      <c r="O157" s="311">
        <v>16.092</v>
      </c>
      <c r="P157" s="304">
        <v>0.001</v>
      </c>
      <c r="Q157" s="305">
        <f>P157*O157</f>
        <v>0.016092</v>
      </c>
      <c r="R157" s="308" t="s">
        <v>86</v>
      </c>
      <c r="S157" s="304">
        <v>0.002</v>
      </c>
      <c r="T157" s="304">
        <v>0.002</v>
      </c>
      <c r="U157" s="304">
        <v>0.002</v>
      </c>
      <c r="V157" s="306"/>
      <c r="W157" s="306"/>
    </row>
    <row r="158" spans="1:13" ht="24">
      <c r="A158" s="8">
        <v>1</v>
      </c>
      <c r="B158" s="172">
        <v>39191</v>
      </c>
      <c r="C158" s="52">
        <v>304.83</v>
      </c>
      <c r="D158" s="52">
        <v>0.027</v>
      </c>
      <c r="E158" s="59">
        <v>0.002</v>
      </c>
      <c r="F158" s="71">
        <f t="shared" si="16"/>
        <v>58.598333333333336</v>
      </c>
      <c r="G158" s="72">
        <f t="shared" si="17"/>
        <v>0.11719666666666667</v>
      </c>
      <c r="H158" s="91" t="s">
        <v>22</v>
      </c>
      <c r="I158" s="52">
        <v>52.601</v>
      </c>
      <c r="J158" s="52">
        <v>81.656</v>
      </c>
      <c r="K158" s="52">
        <v>41.538</v>
      </c>
      <c r="L158" s="63"/>
      <c r="M158" s="63"/>
    </row>
    <row r="159" spans="1:13" ht="24">
      <c r="A159" s="8">
        <f>+A158+1</f>
        <v>2</v>
      </c>
      <c r="B159" s="172">
        <v>39205</v>
      </c>
      <c r="C159" s="52">
        <v>305.08</v>
      </c>
      <c r="D159" s="52">
        <v>3.734</v>
      </c>
      <c r="E159" s="59">
        <v>0.323</v>
      </c>
      <c r="F159" s="52">
        <f t="shared" si="16"/>
        <v>75.27433333333333</v>
      </c>
      <c r="G159" s="59">
        <f t="shared" si="17"/>
        <v>24.313609666666668</v>
      </c>
      <c r="H159" s="91" t="s">
        <v>23</v>
      </c>
      <c r="I159" s="52">
        <v>79.16</v>
      </c>
      <c r="J159" s="52">
        <v>90.213</v>
      </c>
      <c r="K159" s="52">
        <v>56.45</v>
      </c>
      <c r="L159" s="63"/>
      <c r="M159" s="63"/>
    </row>
    <row r="160" spans="1:13" ht="24">
      <c r="A160" s="8">
        <f aca="true" t="shared" si="18" ref="A160:A176">+A159+1</f>
        <v>3</v>
      </c>
      <c r="B160" s="172">
        <v>39216</v>
      </c>
      <c r="C160" s="52">
        <v>305.2</v>
      </c>
      <c r="D160" s="52">
        <v>6.434</v>
      </c>
      <c r="E160" s="59">
        <v>0.556</v>
      </c>
      <c r="F160" s="52">
        <f t="shared" si="16"/>
        <v>127.60466666666666</v>
      </c>
      <c r="G160" s="59">
        <f t="shared" si="17"/>
        <v>70.94819466666667</v>
      </c>
      <c r="H160" s="91" t="s">
        <v>99</v>
      </c>
      <c r="I160" s="52">
        <v>131.474</v>
      </c>
      <c r="J160" s="52">
        <v>131.322</v>
      </c>
      <c r="K160" s="52">
        <v>120.018</v>
      </c>
      <c r="L160" s="63"/>
      <c r="M160" s="63"/>
    </row>
    <row r="161" spans="1:13" ht="24">
      <c r="A161" s="8">
        <f t="shared" si="18"/>
        <v>4</v>
      </c>
      <c r="B161" s="172">
        <v>39225</v>
      </c>
      <c r="C161" s="52">
        <v>305.37</v>
      </c>
      <c r="D161" s="52">
        <v>10.959</v>
      </c>
      <c r="E161" s="59">
        <v>0.947</v>
      </c>
      <c r="F161" s="52">
        <f t="shared" si="16"/>
        <v>66.24</v>
      </c>
      <c r="G161" s="59">
        <f t="shared" si="17"/>
        <v>62.72927999999999</v>
      </c>
      <c r="H161" s="91" t="s">
        <v>100</v>
      </c>
      <c r="I161" s="52">
        <v>72.422</v>
      </c>
      <c r="J161" s="52">
        <v>60.88</v>
      </c>
      <c r="K161" s="52">
        <v>65.418</v>
      </c>
      <c r="L161" s="63"/>
      <c r="M161" s="63"/>
    </row>
    <row r="162" spans="1:13" ht="24">
      <c r="A162" s="8">
        <f t="shared" si="18"/>
        <v>5</v>
      </c>
      <c r="B162" s="172">
        <v>39237</v>
      </c>
      <c r="C162" s="52">
        <v>305.14</v>
      </c>
      <c r="D162" s="52">
        <v>5.662</v>
      </c>
      <c r="E162" s="59">
        <f t="shared" si="14"/>
        <v>0.48919680000000004</v>
      </c>
      <c r="F162" s="52">
        <f aca="true" t="shared" si="19" ref="F162:F202">+AVERAGE(I162:K162)</f>
        <v>63.63366666666667</v>
      </c>
      <c r="G162" s="59">
        <f t="shared" si="15"/>
        <v>31.129386105600005</v>
      </c>
      <c r="H162" s="8" t="s">
        <v>25</v>
      </c>
      <c r="I162" s="52">
        <v>72.12</v>
      </c>
      <c r="J162" s="52">
        <v>61.312</v>
      </c>
      <c r="K162" s="52">
        <v>57.469</v>
      </c>
      <c r="L162" s="63"/>
      <c r="M162" s="63"/>
    </row>
    <row r="163" spans="1:13" ht="24">
      <c r="A163" s="8">
        <f t="shared" si="18"/>
        <v>6</v>
      </c>
      <c r="B163" s="172">
        <v>39247</v>
      </c>
      <c r="C163" s="52">
        <v>305.07</v>
      </c>
      <c r="D163" s="52">
        <v>3.996</v>
      </c>
      <c r="E163" s="59">
        <f t="shared" si="14"/>
        <v>0.3452544</v>
      </c>
      <c r="F163" s="52">
        <f t="shared" si="19"/>
        <v>83.08466666666666</v>
      </c>
      <c r="G163" s="59">
        <f t="shared" si="15"/>
        <v>28.6853467392</v>
      </c>
      <c r="H163" s="8" t="s">
        <v>26</v>
      </c>
      <c r="I163" s="52">
        <v>92.705</v>
      </c>
      <c r="J163" s="52">
        <v>73.389</v>
      </c>
      <c r="K163" s="52">
        <v>83.16</v>
      </c>
      <c r="L163" s="63"/>
      <c r="M163" s="63"/>
    </row>
    <row r="164" spans="1:13" ht="24">
      <c r="A164" s="8">
        <f t="shared" si="18"/>
        <v>7</v>
      </c>
      <c r="B164" s="172">
        <v>39258</v>
      </c>
      <c r="C164" s="52">
        <v>304.99</v>
      </c>
      <c r="D164" s="52">
        <v>2.625</v>
      </c>
      <c r="E164" s="59">
        <f t="shared" si="14"/>
        <v>0.2268</v>
      </c>
      <c r="F164" s="52">
        <f t="shared" si="19"/>
        <v>78.46</v>
      </c>
      <c r="G164" s="59">
        <f t="shared" si="15"/>
        <v>17.794728</v>
      </c>
      <c r="H164" s="8" t="s">
        <v>101</v>
      </c>
      <c r="I164" s="52">
        <v>76.128</v>
      </c>
      <c r="J164" s="52">
        <v>81.06</v>
      </c>
      <c r="K164" s="52">
        <v>78.192</v>
      </c>
      <c r="L164" s="63"/>
      <c r="M164" s="63"/>
    </row>
    <row r="165" spans="1:13" ht="24">
      <c r="A165" s="8">
        <f t="shared" si="18"/>
        <v>8</v>
      </c>
      <c r="B165" s="172">
        <v>39266</v>
      </c>
      <c r="C165" s="52">
        <v>305.39</v>
      </c>
      <c r="D165" s="52">
        <v>14.771</v>
      </c>
      <c r="E165" s="59">
        <f t="shared" si="14"/>
        <v>1.2762144000000002</v>
      </c>
      <c r="F165" s="52">
        <f t="shared" si="19"/>
        <v>126.80766666666666</v>
      </c>
      <c r="G165" s="59">
        <f t="shared" si="15"/>
        <v>161.8337702304</v>
      </c>
      <c r="H165" s="8" t="s">
        <v>102</v>
      </c>
      <c r="I165" s="52">
        <v>106.332</v>
      </c>
      <c r="J165" s="52">
        <v>176.523</v>
      </c>
      <c r="K165" s="52">
        <v>97.568</v>
      </c>
      <c r="L165" s="63"/>
      <c r="M165" s="63"/>
    </row>
    <row r="166" spans="1:13" ht="24">
      <c r="A166" s="8">
        <f t="shared" si="18"/>
        <v>9</v>
      </c>
      <c r="B166" s="172">
        <v>39279</v>
      </c>
      <c r="C166" s="52">
        <v>305.01</v>
      </c>
      <c r="D166" s="52">
        <v>3.199</v>
      </c>
      <c r="E166" s="59">
        <f t="shared" si="14"/>
        <v>0.2763936</v>
      </c>
      <c r="F166" s="52">
        <f t="shared" si="19"/>
        <v>42.226333333333336</v>
      </c>
      <c r="G166" s="59">
        <f t="shared" si="15"/>
        <v>11.671088284800001</v>
      </c>
      <c r="H166" s="8" t="s">
        <v>28</v>
      </c>
      <c r="I166" s="52">
        <v>53.729</v>
      </c>
      <c r="J166" s="52">
        <v>39.297</v>
      </c>
      <c r="K166" s="52">
        <v>33.653</v>
      </c>
      <c r="L166" s="63"/>
      <c r="M166" s="63"/>
    </row>
    <row r="167" spans="1:13" ht="24">
      <c r="A167" s="8">
        <f t="shared" si="18"/>
        <v>10</v>
      </c>
      <c r="B167" s="172">
        <v>39288</v>
      </c>
      <c r="C167" s="52">
        <v>304.78</v>
      </c>
      <c r="D167" s="52">
        <v>0.195</v>
      </c>
      <c r="E167" s="59">
        <f t="shared" si="14"/>
        <v>0.016848000000000002</v>
      </c>
      <c r="F167" s="52">
        <f t="shared" si="19"/>
        <v>34.720333333333336</v>
      </c>
      <c r="G167" s="59">
        <f t="shared" si="15"/>
        <v>0.5849681760000001</v>
      </c>
      <c r="H167" s="8" t="s">
        <v>29</v>
      </c>
      <c r="I167" s="52">
        <v>35.531</v>
      </c>
      <c r="J167" s="52">
        <v>36.391</v>
      </c>
      <c r="K167" s="52">
        <v>32.239</v>
      </c>
      <c r="L167" s="63"/>
      <c r="M167" s="63"/>
    </row>
    <row r="168" spans="1:13" ht="24">
      <c r="A168" s="8">
        <f t="shared" si="18"/>
        <v>11</v>
      </c>
      <c r="B168" s="172">
        <v>39296</v>
      </c>
      <c r="C168" s="52">
        <v>305.29</v>
      </c>
      <c r="D168" s="52">
        <v>8.972</v>
      </c>
      <c r="E168" s="59">
        <f t="shared" si="14"/>
        <v>0.7751808</v>
      </c>
      <c r="F168" s="52">
        <f t="shared" si="19"/>
        <v>198.16166666666663</v>
      </c>
      <c r="G168" s="59">
        <f t="shared" si="15"/>
        <v>153.61111929599997</v>
      </c>
      <c r="H168" s="8" t="s">
        <v>103</v>
      </c>
      <c r="I168" s="52">
        <v>185.976</v>
      </c>
      <c r="J168" s="52">
        <v>223.588</v>
      </c>
      <c r="K168" s="52">
        <v>184.921</v>
      </c>
      <c r="L168" s="63"/>
      <c r="M168" s="63"/>
    </row>
    <row r="169" spans="1:13" ht="24">
      <c r="A169" s="8">
        <f t="shared" si="18"/>
        <v>12</v>
      </c>
      <c r="B169" s="172">
        <v>39309</v>
      </c>
      <c r="C169" s="52">
        <v>304.89</v>
      </c>
      <c r="D169" s="52">
        <v>1.074</v>
      </c>
      <c r="E169" s="59">
        <f t="shared" si="14"/>
        <v>0.0927936</v>
      </c>
      <c r="F169" s="52">
        <f t="shared" si="19"/>
        <v>68.894</v>
      </c>
      <c r="G169" s="59">
        <f t="shared" si="15"/>
        <v>6.3929222784</v>
      </c>
      <c r="H169" s="8" t="s">
        <v>104</v>
      </c>
      <c r="I169" s="52">
        <v>54.825</v>
      </c>
      <c r="J169" s="52">
        <v>77.547</v>
      </c>
      <c r="K169" s="52">
        <v>74.31</v>
      </c>
      <c r="L169" s="63"/>
      <c r="M169" s="63"/>
    </row>
    <row r="170" spans="1:13" ht="24">
      <c r="A170" s="8">
        <f t="shared" si="18"/>
        <v>13</v>
      </c>
      <c r="B170" s="172">
        <v>39317</v>
      </c>
      <c r="C170" s="52">
        <v>305.36</v>
      </c>
      <c r="D170" s="52">
        <v>11.052</v>
      </c>
      <c r="E170" s="59">
        <f t="shared" si="14"/>
        <v>0.9548928</v>
      </c>
      <c r="F170" s="52">
        <f t="shared" si="19"/>
        <v>96.846</v>
      </c>
      <c r="G170" s="59">
        <f t="shared" si="15"/>
        <v>92.47754810880001</v>
      </c>
      <c r="H170" s="8" t="s">
        <v>31</v>
      </c>
      <c r="I170" s="52">
        <v>104.002</v>
      </c>
      <c r="J170" s="52">
        <v>97.618</v>
      </c>
      <c r="K170" s="52">
        <v>88.918</v>
      </c>
      <c r="L170" s="63"/>
      <c r="M170" s="63"/>
    </row>
    <row r="171" spans="1:13" ht="24">
      <c r="A171" s="8">
        <f t="shared" si="18"/>
        <v>14</v>
      </c>
      <c r="B171" s="172">
        <v>39328</v>
      </c>
      <c r="C171" s="52">
        <v>305.51</v>
      </c>
      <c r="D171" s="52">
        <v>20.376</v>
      </c>
      <c r="E171" s="59">
        <f t="shared" si="14"/>
        <v>1.7604864000000002</v>
      </c>
      <c r="F171" s="52">
        <f t="shared" si="19"/>
        <v>65.61633333333333</v>
      </c>
      <c r="G171" s="59">
        <f t="shared" si="15"/>
        <v>115.5166624512</v>
      </c>
      <c r="H171" s="8" t="s">
        <v>32</v>
      </c>
      <c r="I171" s="52">
        <v>69.004</v>
      </c>
      <c r="J171" s="52">
        <v>54.423</v>
      </c>
      <c r="K171" s="52">
        <v>73.422</v>
      </c>
      <c r="L171" s="63"/>
      <c r="M171" s="63"/>
    </row>
    <row r="172" spans="1:13" ht="24">
      <c r="A172" s="8">
        <f t="shared" si="18"/>
        <v>15</v>
      </c>
      <c r="B172" s="172">
        <v>39342</v>
      </c>
      <c r="C172" s="52">
        <v>305.4</v>
      </c>
      <c r="D172" s="52">
        <v>16.645</v>
      </c>
      <c r="E172" s="59">
        <f t="shared" si="14"/>
        <v>1.438128</v>
      </c>
      <c r="F172" s="52">
        <f t="shared" si="19"/>
        <v>141.45900000000003</v>
      </c>
      <c r="G172" s="59">
        <f t="shared" si="15"/>
        <v>203.43614875200007</v>
      </c>
      <c r="H172" s="8" t="s">
        <v>105</v>
      </c>
      <c r="I172" s="52">
        <v>78.801</v>
      </c>
      <c r="J172" s="52">
        <v>170.717</v>
      </c>
      <c r="K172" s="52">
        <v>174.859</v>
      </c>
      <c r="L172" s="63"/>
      <c r="M172" s="63"/>
    </row>
    <row r="173" spans="1:13" ht="24">
      <c r="A173" s="8">
        <f t="shared" si="18"/>
        <v>16</v>
      </c>
      <c r="B173" s="172">
        <v>39349</v>
      </c>
      <c r="C173" s="52">
        <v>305.47</v>
      </c>
      <c r="D173" s="52">
        <v>17.384</v>
      </c>
      <c r="E173" s="59">
        <f t="shared" si="14"/>
        <v>1.5019776</v>
      </c>
      <c r="F173" s="52">
        <f t="shared" si="19"/>
        <v>115.65266666666668</v>
      </c>
      <c r="G173" s="59">
        <f t="shared" si="15"/>
        <v>173.7077147136</v>
      </c>
      <c r="H173" s="8" t="s">
        <v>106</v>
      </c>
      <c r="I173" s="52">
        <v>94.765</v>
      </c>
      <c r="J173" s="52">
        <v>139.297</v>
      </c>
      <c r="K173" s="52">
        <v>112.896</v>
      </c>
      <c r="L173" s="63"/>
      <c r="M173" s="63"/>
    </row>
    <row r="174" spans="1:13" ht="24">
      <c r="A174" s="8">
        <f t="shared" si="18"/>
        <v>17</v>
      </c>
      <c r="B174" s="172">
        <v>39357</v>
      </c>
      <c r="C174" s="52">
        <v>305.63</v>
      </c>
      <c r="D174" s="52">
        <v>26.46</v>
      </c>
      <c r="E174" s="59">
        <f t="shared" si="14"/>
        <v>2.286144</v>
      </c>
      <c r="F174" s="52">
        <f t="shared" si="19"/>
        <v>130.733</v>
      </c>
      <c r="G174" s="59">
        <f t="shared" si="15"/>
        <v>298.874463552</v>
      </c>
      <c r="H174" s="8" t="s">
        <v>34</v>
      </c>
      <c r="I174" s="52">
        <v>119.93</v>
      </c>
      <c r="J174" s="52">
        <v>136.687</v>
      </c>
      <c r="K174" s="52">
        <v>135.582</v>
      </c>
      <c r="L174" s="63"/>
      <c r="M174" s="63"/>
    </row>
    <row r="175" spans="1:13" ht="24">
      <c r="A175" s="8">
        <f t="shared" si="18"/>
        <v>18</v>
      </c>
      <c r="B175" s="172">
        <v>39371</v>
      </c>
      <c r="C175" s="52">
        <v>305.77</v>
      </c>
      <c r="D175" s="52">
        <v>32.654</v>
      </c>
      <c r="E175" s="59">
        <f t="shared" si="14"/>
        <v>2.8213056000000005</v>
      </c>
      <c r="F175" s="52">
        <f t="shared" si="19"/>
        <v>96.51933333333334</v>
      </c>
      <c r="G175" s="59">
        <f t="shared" si="15"/>
        <v>272.31053564160004</v>
      </c>
      <c r="H175" s="8" t="s">
        <v>35</v>
      </c>
      <c r="I175" s="52">
        <v>90.77</v>
      </c>
      <c r="J175" s="52">
        <v>96.214</v>
      </c>
      <c r="K175" s="52">
        <v>102.574</v>
      </c>
      <c r="L175" s="63"/>
      <c r="M175" s="63"/>
    </row>
    <row r="176" spans="1:13" ht="24.75" thickBot="1">
      <c r="A176" s="73">
        <f t="shared" si="18"/>
        <v>19</v>
      </c>
      <c r="B176" s="175">
        <v>39380</v>
      </c>
      <c r="C176" s="74">
        <v>305.67</v>
      </c>
      <c r="D176" s="74">
        <v>32.475</v>
      </c>
      <c r="E176" s="75">
        <f t="shared" si="14"/>
        <v>2.8058400000000003</v>
      </c>
      <c r="F176" s="74">
        <f t="shared" si="19"/>
        <v>63.43233333333333</v>
      </c>
      <c r="G176" s="75">
        <f t="shared" si="15"/>
        <v>177.98097816</v>
      </c>
      <c r="H176" s="73" t="s">
        <v>49</v>
      </c>
      <c r="I176" s="74">
        <v>72.705</v>
      </c>
      <c r="J176" s="74">
        <v>60.626</v>
      </c>
      <c r="K176" s="74">
        <v>56.966</v>
      </c>
      <c r="L176" s="63"/>
      <c r="M176" s="63"/>
    </row>
    <row r="177" spans="1:13" ht="24">
      <c r="A177" s="8">
        <v>1</v>
      </c>
      <c r="B177" s="172">
        <v>39622</v>
      </c>
      <c r="C177" s="52">
        <v>305.07</v>
      </c>
      <c r="D177" s="52">
        <v>3.545</v>
      </c>
      <c r="E177" s="59">
        <f t="shared" si="14"/>
        <v>0.306288</v>
      </c>
      <c r="F177" s="52">
        <f t="shared" si="19"/>
        <v>24.629666666666665</v>
      </c>
      <c r="G177" s="59">
        <f t="shared" si="15"/>
        <v>7.543771344</v>
      </c>
      <c r="H177" s="91" t="s">
        <v>22</v>
      </c>
      <c r="I177" s="76">
        <v>29.399</v>
      </c>
      <c r="J177" s="76">
        <v>18.808</v>
      </c>
      <c r="K177" s="76">
        <v>25.682</v>
      </c>
      <c r="L177" s="63"/>
      <c r="M177" s="63"/>
    </row>
    <row r="178" spans="1:13" ht="24">
      <c r="A178" s="8">
        <f>+A177+1</f>
        <v>2</v>
      </c>
      <c r="B178" s="172">
        <v>39631</v>
      </c>
      <c r="C178" s="52">
        <v>304.93</v>
      </c>
      <c r="D178" s="52">
        <v>1.808</v>
      </c>
      <c r="E178" s="59">
        <f t="shared" si="14"/>
        <v>0.15621120000000002</v>
      </c>
      <c r="F178" s="52">
        <f t="shared" si="19"/>
        <v>39.931333333333335</v>
      </c>
      <c r="G178" s="59">
        <f t="shared" si="15"/>
        <v>6.237721497600001</v>
      </c>
      <c r="H178" s="91" t="s">
        <v>23</v>
      </c>
      <c r="I178" s="76">
        <v>30.973</v>
      </c>
      <c r="J178" s="76">
        <v>29.334</v>
      </c>
      <c r="K178" s="76">
        <v>59.487</v>
      </c>
      <c r="L178" s="63"/>
      <c r="M178" s="63"/>
    </row>
    <row r="179" spans="1:13" ht="24">
      <c r="A179" s="8">
        <f aca="true" t="shared" si="20" ref="A179:A189">+A178+1</f>
        <v>3</v>
      </c>
      <c r="B179" s="172">
        <v>39644</v>
      </c>
      <c r="C179" s="52">
        <v>305</v>
      </c>
      <c r="D179" s="52">
        <v>2.904</v>
      </c>
      <c r="E179" s="59">
        <f t="shared" si="14"/>
        <v>0.2509056</v>
      </c>
      <c r="F179" s="52">
        <f t="shared" si="19"/>
        <v>35.393946666666665</v>
      </c>
      <c r="G179" s="59">
        <f t="shared" si="15"/>
        <v>8.880539424768</v>
      </c>
      <c r="H179" s="91" t="s">
        <v>99</v>
      </c>
      <c r="I179" s="76">
        <v>38.05484</v>
      </c>
      <c r="J179" s="76">
        <v>29.537</v>
      </c>
      <c r="K179" s="76">
        <v>38.59</v>
      </c>
      <c r="L179" s="63"/>
      <c r="M179" s="63"/>
    </row>
    <row r="180" spans="1:13" ht="24">
      <c r="A180" s="8">
        <f t="shared" si="20"/>
        <v>4</v>
      </c>
      <c r="B180" s="172">
        <v>39652</v>
      </c>
      <c r="C180" s="52">
        <v>305.13</v>
      </c>
      <c r="D180" s="52">
        <v>5.276</v>
      </c>
      <c r="E180" s="59">
        <f t="shared" si="14"/>
        <v>0.4558464</v>
      </c>
      <c r="F180" s="52">
        <f t="shared" si="19"/>
        <v>34.15233333333333</v>
      </c>
      <c r="G180" s="59">
        <f t="shared" si="15"/>
        <v>15.568218201599999</v>
      </c>
      <c r="H180" s="91" t="s">
        <v>100</v>
      </c>
      <c r="I180" s="76">
        <v>32.363</v>
      </c>
      <c r="J180" s="76">
        <v>32.73</v>
      </c>
      <c r="K180" s="76">
        <v>37.364</v>
      </c>
      <c r="L180" s="63"/>
      <c r="M180" s="63"/>
    </row>
    <row r="181" spans="1:13" ht="24">
      <c r="A181" s="8">
        <f t="shared" si="20"/>
        <v>5</v>
      </c>
      <c r="B181" s="172">
        <v>39664</v>
      </c>
      <c r="C181" s="52">
        <v>305.35</v>
      </c>
      <c r="D181" s="52">
        <v>12.13</v>
      </c>
      <c r="E181" s="59">
        <f t="shared" si="14"/>
        <v>1.048032</v>
      </c>
      <c r="F181" s="52">
        <f t="shared" si="19"/>
        <v>63.179</v>
      </c>
      <c r="G181" s="59">
        <f t="shared" si="15"/>
        <v>66.21361372800001</v>
      </c>
      <c r="H181" s="8" t="s">
        <v>25</v>
      </c>
      <c r="I181" s="76">
        <v>74.328</v>
      </c>
      <c r="J181" s="76">
        <v>63.75</v>
      </c>
      <c r="K181" s="76">
        <v>51.459</v>
      </c>
      <c r="L181" s="63"/>
      <c r="M181" s="63"/>
    </row>
    <row r="182" spans="1:13" ht="24">
      <c r="A182" s="8">
        <f t="shared" si="20"/>
        <v>6</v>
      </c>
      <c r="B182" s="172">
        <v>39674</v>
      </c>
      <c r="C182" s="52">
        <v>305.3</v>
      </c>
      <c r="D182" s="52">
        <v>10.833</v>
      </c>
      <c r="E182" s="59">
        <f t="shared" si="14"/>
        <v>0.9359712000000001</v>
      </c>
      <c r="F182" s="52">
        <f t="shared" si="19"/>
        <v>227.71581333333333</v>
      </c>
      <c r="G182" s="59">
        <f t="shared" si="15"/>
        <v>213.135443064576</v>
      </c>
      <c r="H182" s="8" t="s">
        <v>26</v>
      </c>
      <c r="I182" s="76">
        <v>152.1732</v>
      </c>
      <c r="J182" s="76">
        <v>320.93638</v>
      </c>
      <c r="K182" s="76">
        <v>210.03786</v>
      </c>
      <c r="L182" s="63"/>
      <c r="M182" s="63"/>
    </row>
    <row r="183" spans="1:13" ht="24">
      <c r="A183" s="8">
        <f t="shared" si="20"/>
        <v>7</v>
      </c>
      <c r="B183" s="172">
        <v>39665</v>
      </c>
      <c r="C183" s="52">
        <v>305.39</v>
      </c>
      <c r="D183" s="52">
        <v>13.625</v>
      </c>
      <c r="E183" s="59">
        <f t="shared" si="14"/>
        <v>1.1772</v>
      </c>
      <c r="F183" s="52">
        <f t="shared" si="19"/>
        <v>88.88900000000001</v>
      </c>
      <c r="G183" s="59">
        <f t="shared" si="15"/>
        <v>104.64013080000001</v>
      </c>
      <c r="H183" s="8" t="s">
        <v>101</v>
      </c>
      <c r="I183" s="76">
        <v>126.658</v>
      </c>
      <c r="J183" s="76">
        <v>82.897</v>
      </c>
      <c r="K183" s="76">
        <v>57.112</v>
      </c>
      <c r="L183" s="63"/>
      <c r="M183" s="63"/>
    </row>
    <row r="184" spans="1:13" ht="24">
      <c r="A184" s="8">
        <f t="shared" si="20"/>
        <v>8</v>
      </c>
      <c r="B184" s="172">
        <v>39693</v>
      </c>
      <c r="C184" s="52">
        <v>305.53</v>
      </c>
      <c r="D184" s="52">
        <v>17.048</v>
      </c>
      <c r="E184" s="59">
        <f t="shared" si="14"/>
        <v>1.4729472</v>
      </c>
      <c r="F184" s="52">
        <f t="shared" si="19"/>
        <v>151.80510666666666</v>
      </c>
      <c r="G184" s="59">
        <f t="shared" si="15"/>
        <v>223.60090681036797</v>
      </c>
      <c r="H184" s="8" t="s">
        <v>102</v>
      </c>
      <c r="I184" s="76">
        <v>166.687</v>
      </c>
      <c r="J184" s="76">
        <v>139.05032</v>
      </c>
      <c r="K184" s="76">
        <v>149.678</v>
      </c>
      <c r="L184" s="63"/>
      <c r="M184" s="63"/>
    </row>
    <row r="185" spans="1:13" ht="24">
      <c r="A185" s="8">
        <f t="shared" si="20"/>
        <v>9</v>
      </c>
      <c r="B185" s="172">
        <v>39706</v>
      </c>
      <c r="C185" s="52">
        <v>305.78</v>
      </c>
      <c r="D185" s="52">
        <v>27.632</v>
      </c>
      <c r="E185" s="59">
        <f t="shared" si="14"/>
        <v>2.3874048</v>
      </c>
      <c r="F185" s="52">
        <f t="shared" si="19"/>
        <v>115.43333333333334</v>
      </c>
      <c r="G185" s="59">
        <f t="shared" si="15"/>
        <v>275.58609408</v>
      </c>
      <c r="H185" s="8" t="s">
        <v>28</v>
      </c>
      <c r="I185" s="76">
        <v>108.504</v>
      </c>
      <c r="J185" s="76">
        <v>94.586</v>
      </c>
      <c r="K185" s="76">
        <v>143.21</v>
      </c>
      <c r="L185" s="63"/>
      <c r="M185" s="63"/>
    </row>
    <row r="186" spans="1:13" ht="24">
      <c r="A186" s="8">
        <f t="shared" si="20"/>
        <v>10</v>
      </c>
      <c r="B186" s="172">
        <v>39715</v>
      </c>
      <c r="C186" s="52">
        <v>305.5</v>
      </c>
      <c r="D186" s="52">
        <v>16.889</v>
      </c>
      <c r="E186" s="59">
        <f t="shared" si="14"/>
        <v>1.4592096</v>
      </c>
      <c r="F186" s="52">
        <f t="shared" si="19"/>
        <v>51.63366666666667</v>
      </c>
      <c r="G186" s="59">
        <f t="shared" si="15"/>
        <v>75.3443420832</v>
      </c>
      <c r="H186" s="8" t="s">
        <v>29</v>
      </c>
      <c r="I186" s="76">
        <v>66.864</v>
      </c>
      <c r="J186" s="76">
        <v>46.928</v>
      </c>
      <c r="K186" s="76">
        <v>41.109</v>
      </c>
      <c r="L186" s="63"/>
      <c r="M186" s="63"/>
    </row>
    <row r="187" spans="1:13" ht="24">
      <c r="A187" s="8">
        <f t="shared" si="20"/>
        <v>11</v>
      </c>
      <c r="B187" s="172">
        <v>39728</v>
      </c>
      <c r="C187" s="52">
        <v>305.27</v>
      </c>
      <c r="D187" s="52">
        <v>10.939</v>
      </c>
      <c r="E187" s="59">
        <f aca="true" t="shared" si="21" ref="E187:E414">D187*0.0864</f>
        <v>0.9451296</v>
      </c>
      <c r="F187" s="52">
        <f t="shared" si="19"/>
        <v>376.67177999999996</v>
      </c>
      <c r="G187" s="59">
        <f aca="true" t="shared" si="22" ref="G187:G202">F187*E187</f>
        <v>356.003648762688</v>
      </c>
      <c r="H187" s="8" t="s">
        <v>103</v>
      </c>
      <c r="I187" s="76">
        <v>360.1108</v>
      </c>
      <c r="J187" s="76">
        <v>430.41607</v>
      </c>
      <c r="K187" s="76">
        <v>339.48847</v>
      </c>
      <c r="L187" s="63"/>
      <c r="M187" s="63"/>
    </row>
    <row r="188" spans="1:13" ht="24">
      <c r="A188" s="8">
        <f t="shared" si="20"/>
        <v>12</v>
      </c>
      <c r="B188" s="172">
        <v>39736</v>
      </c>
      <c r="C188" s="52">
        <v>305.13</v>
      </c>
      <c r="D188" s="52">
        <v>6.731</v>
      </c>
      <c r="E188" s="59">
        <f t="shared" si="21"/>
        <v>0.5815584</v>
      </c>
      <c r="F188" s="52">
        <f t="shared" si="19"/>
        <v>74.02806333333332</v>
      </c>
      <c r="G188" s="59">
        <f t="shared" si="22"/>
        <v>43.051642067231995</v>
      </c>
      <c r="H188" s="8" t="s">
        <v>104</v>
      </c>
      <c r="I188" s="76">
        <v>49.40271</v>
      </c>
      <c r="J188" s="76">
        <v>51.17527</v>
      </c>
      <c r="K188" s="76">
        <v>121.50621</v>
      </c>
      <c r="L188" s="63"/>
      <c r="M188" s="63"/>
    </row>
    <row r="189" spans="1:13" ht="24">
      <c r="A189" s="8">
        <f t="shared" si="20"/>
        <v>13</v>
      </c>
      <c r="B189" s="172">
        <v>39748</v>
      </c>
      <c r="C189" s="52">
        <v>305.18</v>
      </c>
      <c r="D189" s="52">
        <v>8.942</v>
      </c>
      <c r="E189" s="59">
        <f t="shared" si="21"/>
        <v>0.7725888000000001</v>
      </c>
      <c r="F189" s="52">
        <f t="shared" si="19"/>
        <v>39.536703333333335</v>
      </c>
      <c r="G189" s="59">
        <f t="shared" si="22"/>
        <v>30.545614184256003</v>
      </c>
      <c r="H189" s="8" t="s">
        <v>31</v>
      </c>
      <c r="I189" s="76">
        <v>38.07371</v>
      </c>
      <c r="J189" s="76">
        <v>37.3057</v>
      </c>
      <c r="K189" s="76">
        <v>43.2307</v>
      </c>
      <c r="L189" s="63"/>
      <c r="M189" s="63"/>
    </row>
    <row r="190" spans="1:13" ht="24">
      <c r="A190" s="8">
        <v>14</v>
      </c>
      <c r="B190" s="172">
        <v>39757</v>
      </c>
      <c r="C190" s="52">
        <v>305.56</v>
      </c>
      <c r="D190" s="52">
        <v>18.508</v>
      </c>
      <c r="E190" s="59">
        <f t="shared" si="21"/>
        <v>1.5990912</v>
      </c>
      <c r="F190" s="52">
        <f t="shared" si="19"/>
        <v>7.152186666666666</v>
      </c>
      <c r="G190" s="59">
        <f t="shared" si="22"/>
        <v>11.436998759423998</v>
      </c>
      <c r="H190" s="8" t="s">
        <v>107</v>
      </c>
      <c r="I190" s="76">
        <v>10.99747</v>
      </c>
      <c r="J190" s="76">
        <v>4.8039</v>
      </c>
      <c r="K190" s="76">
        <v>5.65519</v>
      </c>
      <c r="L190" s="63"/>
      <c r="M190" s="63"/>
    </row>
    <row r="191" spans="1:13" ht="24">
      <c r="A191" s="8">
        <v>15</v>
      </c>
      <c r="B191" s="172">
        <v>39771</v>
      </c>
      <c r="C191" s="52">
        <v>305.41</v>
      </c>
      <c r="D191" s="52">
        <v>13.309</v>
      </c>
      <c r="E191" s="59">
        <f t="shared" si="21"/>
        <v>1.1498976</v>
      </c>
      <c r="F191" s="52">
        <f t="shared" si="19"/>
        <v>7.556693333333333</v>
      </c>
      <c r="G191" s="59">
        <f t="shared" si="22"/>
        <v>8.689423527936</v>
      </c>
      <c r="H191" s="8" t="s">
        <v>108</v>
      </c>
      <c r="I191" s="76">
        <v>5.46667</v>
      </c>
      <c r="J191" s="76">
        <v>9.33063</v>
      </c>
      <c r="K191" s="76">
        <v>7.87278</v>
      </c>
      <c r="L191" s="63"/>
      <c r="M191" s="63"/>
    </row>
    <row r="192" spans="1:13" ht="24">
      <c r="A192" s="8">
        <v>16</v>
      </c>
      <c r="B192" s="172">
        <v>39790</v>
      </c>
      <c r="C192" s="52">
        <v>304.95</v>
      </c>
      <c r="D192" s="52">
        <v>2.215</v>
      </c>
      <c r="E192" s="59">
        <f t="shared" si="21"/>
        <v>0.191376</v>
      </c>
      <c r="F192" s="52">
        <f t="shared" si="19"/>
        <v>6.476310000000001</v>
      </c>
      <c r="G192" s="59">
        <f t="shared" si="22"/>
        <v>1.23941030256</v>
      </c>
      <c r="H192" s="8" t="s">
        <v>106</v>
      </c>
      <c r="I192" s="76">
        <v>6.69265</v>
      </c>
      <c r="J192" s="76">
        <v>2.91078</v>
      </c>
      <c r="K192" s="76">
        <v>9.8255</v>
      </c>
      <c r="L192" s="63"/>
      <c r="M192" s="63"/>
    </row>
    <row r="193" spans="1:13" ht="24">
      <c r="A193" s="8">
        <v>17</v>
      </c>
      <c r="B193" s="172">
        <v>39805</v>
      </c>
      <c r="C193" s="52">
        <v>305.07</v>
      </c>
      <c r="D193" s="52">
        <v>4.485</v>
      </c>
      <c r="E193" s="59">
        <f t="shared" si="21"/>
        <v>0.38750400000000007</v>
      </c>
      <c r="F193" s="52">
        <f t="shared" si="19"/>
        <v>6.178193333333333</v>
      </c>
      <c r="G193" s="59">
        <f t="shared" si="22"/>
        <v>2.3940746294400004</v>
      </c>
      <c r="H193" s="8" t="s">
        <v>34</v>
      </c>
      <c r="I193" s="76">
        <v>2.022</v>
      </c>
      <c r="J193" s="76">
        <v>7.32948</v>
      </c>
      <c r="K193" s="76">
        <v>9.1831</v>
      </c>
      <c r="L193" s="63"/>
      <c r="M193" s="63"/>
    </row>
    <row r="194" spans="1:13" ht="24">
      <c r="A194" s="8">
        <v>18</v>
      </c>
      <c r="B194" s="172">
        <v>39454</v>
      </c>
      <c r="C194" s="52">
        <v>305.51</v>
      </c>
      <c r="D194" s="52">
        <v>17.247</v>
      </c>
      <c r="E194" s="59">
        <f t="shared" si="21"/>
        <v>1.4901408</v>
      </c>
      <c r="F194" s="52">
        <f t="shared" si="19"/>
        <v>33.27451333333334</v>
      </c>
      <c r="G194" s="59">
        <f t="shared" si="22"/>
        <v>49.58370991814401</v>
      </c>
      <c r="H194" s="8" t="s">
        <v>109</v>
      </c>
      <c r="I194" s="76">
        <v>37.79498</v>
      </c>
      <c r="J194" s="76">
        <v>29.17578</v>
      </c>
      <c r="K194" s="76">
        <v>32.85278</v>
      </c>
      <c r="L194" s="63"/>
      <c r="M194" s="63"/>
    </row>
    <row r="195" spans="1:13" ht="24">
      <c r="A195" s="8">
        <v>19</v>
      </c>
      <c r="B195" s="172">
        <v>39469</v>
      </c>
      <c r="C195" s="52">
        <v>305.32</v>
      </c>
      <c r="D195" s="52">
        <v>11.317</v>
      </c>
      <c r="E195" s="59">
        <f t="shared" si="21"/>
        <v>0.9777888</v>
      </c>
      <c r="F195" s="52">
        <f t="shared" si="19"/>
        <v>16.50031</v>
      </c>
      <c r="G195" s="59">
        <f t="shared" si="22"/>
        <v>16.133818314528</v>
      </c>
      <c r="H195" s="8" t="s">
        <v>110</v>
      </c>
      <c r="I195" s="76">
        <v>14.1967</v>
      </c>
      <c r="J195" s="76">
        <v>22.25206</v>
      </c>
      <c r="K195" s="76">
        <v>13.05217</v>
      </c>
      <c r="L195" s="63"/>
      <c r="M195" s="63"/>
    </row>
    <row r="196" spans="1:13" ht="24">
      <c r="A196" s="8">
        <v>20</v>
      </c>
      <c r="B196" s="172">
        <v>39847</v>
      </c>
      <c r="C196" s="52">
        <v>305.31</v>
      </c>
      <c r="D196" s="52">
        <v>11.621</v>
      </c>
      <c r="E196" s="59">
        <f t="shared" si="21"/>
        <v>1.0040544</v>
      </c>
      <c r="F196" s="52">
        <f t="shared" si="19"/>
        <v>6.453403333333334</v>
      </c>
      <c r="G196" s="59">
        <f t="shared" si="22"/>
        <v>6.479568011808001</v>
      </c>
      <c r="H196" s="8" t="s">
        <v>111</v>
      </c>
      <c r="I196" s="76">
        <v>10.42378</v>
      </c>
      <c r="J196" s="76">
        <v>4.38646</v>
      </c>
      <c r="K196" s="76">
        <v>4.54997</v>
      </c>
      <c r="L196" s="63"/>
      <c r="M196" s="63"/>
    </row>
    <row r="197" spans="1:13" ht="24">
      <c r="A197" s="8">
        <v>21</v>
      </c>
      <c r="B197" s="172">
        <v>39862</v>
      </c>
      <c r="C197" s="52">
        <v>305.3</v>
      </c>
      <c r="D197" s="52">
        <v>8.539</v>
      </c>
      <c r="E197" s="59">
        <f t="shared" si="21"/>
        <v>0.7377696</v>
      </c>
      <c r="F197" s="52">
        <f t="shared" si="19"/>
        <v>6.340843333333333</v>
      </c>
      <c r="G197" s="59">
        <f t="shared" si="22"/>
        <v>4.678081449696</v>
      </c>
      <c r="H197" s="8" t="s">
        <v>89</v>
      </c>
      <c r="I197" s="76">
        <v>5.28842</v>
      </c>
      <c r="J197" s="76">
        <v>5.60403</v>
      </c>
      <c r="K197" s="76">
        <v>8.13008</v>
      </c>
      <c r="L197" s="63"/>
      <c r="M197" s="63"/>
    </row>
    <row r="198" spans="1:13" ht="24">
      <c r="A198" s="8">
        <v>22</v>
      </c>
      <c r="B198" s="172">
        <v>39876</v>
      </c>
      <c r="C198" s="52">
        <v>305.36</v>
      </c>
      <c r="D198" s="52">
        <v>10.95</v>
      </c>
      <c r="E198" s="59">
        <f t="shared" si="21"/>
        <v>0.94608</v>
      </c>
      <c r="F198" s="52">
        <f t="shared" si="19"/>
        <v>6.862776666666666</v>
      </c>
      <c r="G198" s="59">
        <f t="shared" si="22"/>
        <v>6.4927357487999995</v>
      </c>
      <c r="H198" s="8" t="s">
        <v>90</v>
      </c>
      <c r="I198" s="76">
        <v>5.39768</v>
      </c>
      <c r="J198" s="76">
        <v>0.78604</v>
      </c>
      <c r="K198" s="76">
        <v>14.40461</v>
      </c>
      <c r="L198" s="63"/>
      <c r="M198" s="63"/>
    </row>
    <row r="199" spans="1:13" ht="24.75" thickBot="1">
      <c r="A199" s="8">
        <v>23</v>
      </c>
      <c r="B199" s="175">
        <v>39896</v>
      </c>
      <c r="C199" s="74">
        <v>305.41</v>
      </c>
      <c r="D199" s="74">
        <v>11.834</v>
      </c>
      <c r="E199" s="75">
        <f t="shared" si="21"/>
        <v>1.0224576</v>
      </c>
      <c r="F199" s="74">
        <f t="shared" si="19"/>
        <v>6.9419200000000005</v>
      </c>
      <c r="G199" s="75">
        <f t="shared" si="22"/>
        <v>7.097818862592001</v>
      </c>
      <c r="H199" s="73" t="s">
        <v>112</v>
      </c>
      <c r="I199" s="77">
        <v>5.111</v>
      </c>
      <c r="J199" s="77">
        <v>10.6861</v>
      </c>
      <c r="K199" s="77">
        <v>5.02866</v>
      </c>
      <c r="L199" s="63"/>
      <c r="M199" s="63"/>
    </row>
    <row r="200" spans="1:13" ht="24">
      <c r="A200" s="8">
        <v>1</v>
      </c>
      <c r="B200" s="174">
        <v>39911</v>
      </c>
      <c r="C200" s="71">
        <v>305.25</v>
      </c>
      <c r="D200" s="71">
        <v>8.064</v>
      </c>
      <c r="E200" s="72">
        <f t="shared" si="21"/>
        <v>0.6967296000000001</v>
      </c>
      <c r="F200" s="71">
        <f t="shared" si="19"/>
        <v>10.49463</v>
      </c>
      <c r="G200" s="72">
        <f t="shared" si="22"/>
        <v>7.311919362048001</v>
      </c>
      <c r="H200" s="92" t="s">
        <v>113</v>
      </c>
      <c r="I200" s="71">
        <v>11.79208</v>
      </c>
      <c r="J200" s="71">
        <v>7.77144</v>
      </c>
      <c r="K200" s="71">
        <v>11.92037</v>
      </c>
      <c r="L200" s="63"/>
      <c r="M200" s="63"/>
    </row>
    <row r="201" spans="1:13" ht="24">
      <c r="A201" s="8">
        <v>2</v>
      </c>
      <c r="B201" s="176">
        <v>39925</v>
      </c>
      <c r="C201" s="52">
        <v>304.69</v>
      </c>
      <c r="D201" s="52">
        <v>0.236</v>
      </c>
      <c r="E201" s="59">
        <f t="shared" si="21"/>
        <v>0.0203904</v>
      </c>
      <c r="F201" s="52">
        <f t="shared" si="19"/>
        <v>19.106440000000003</v>
      </c>
      <c r="G201" s="59">
        <f t="shared" si="22"/>
        <v>0.38958795417600006</v>
      </c>
      <c r="H201" s="10" t="s">
        <v>114</v>
      </c>
      <c r="I201" s="52">
        <v>9.79026</v>
      </c>
      <c r="J201" s="52">
        <v>14.84151</v>
      </c>
      <c r="K201" s="52">
        <v>32.68755</v>
      </c>
      <c r="L201" s="63"/>
      <c r="M201" s="63"/>
    </row>
    <row r="202" spans="1:13" ht="24">
      <c r="A202" s="8">
        <v>3</v>
      </c>
      <c r="B202" s="176">
        <v>39945</v>
      </c>
      <c r="C202" s="52">
        <v>305.01</v>
      </c>
      <c r="D202" s="52">
        <v>3.28</v>
      </c>
      <c r="E202" s="59">
        <f t="shared" si="21"/>
        <v>0.283392</v>
      </c>
      <c r="F202" s="52">
        <f t="shared" si="19"/>
        <v>7.347236666666667</v>
      </c>
      <c r="G202" s="59">
        <f t="shared" si="22"/>
        <v>2.08214809344</v>
      </c>
      <c r="H202" s="91" t="s">
        <v>115</v>
      </c>
      <c r="I202" s="52">
        <v>7.20669</v>
      </c>
      <c r="J202" s="52">
        <v>9.66322</v>
      </c>
      <c r="K202" s="52">
        <v>5.1718</v>
      </c>
      <c r="L202" s="63"/>
      <c r="M202" s="63"/>
    </row>
    <row r="203" spans="1:13" ht="24">
      <c r="A203" s="4">
        <v>4</v>
      </c>
      <c r="B203" s="177">
        <v>39952</v>
      </c>
      <c r="C203" s="3">
        <v>305.03</v>
      </c>
      <c r="D203" s="3">
        <v>3.776</v>
      </c>
      <c r="E203" s="59">
        <f t="shared" si="21"/>
        <v>0.3262464</v>
      </c>
      <c r="F203" s="52">
        <f aca="true" t="shared" si="23" ref="F203:F211">+AVERAGE(I203:K203)</f>
        <v>12.371203333333334</v>
      </c>
      <c r="G203" s="59">
        <f aca="true" t="shared" si="24" ref="G203:G211">F203*E203</f>
        <v>4.036060551168</v>
      </c>
      <c r="H203" s="93" t="s">
        <v>116</v>
      </c>
      <c r="I203" s="52">
        <v>7.10985</v>
      </c>
      <c r="J203" s="52">
        <v>7.94231</v>
      </c>
      <c r="K203" s="52">
        <v>22.06145</v>
      </c>
      <c r="L203" s="63"/>
      <c r="M203" s="63"/>
    </row>
    <row r="204" spans="1:13" ht="24">
      <c r="A204" s="4">
        <v>5</v>
      </c>
      <c r="B204" s="177">
        <v>39959</v>
      </c>
      <c r="C204" s="3">
        <v>305.02</v>
      </c>
      <c r="D204" s="3">
        <v>3.421</v>
      </c>
      <c r="E204" s="59">
        <f t="shared" si="21"/>
        <v>0.2955744</v>
      </c>
      <c r="F204" s="52">
        <f t="shared" si="23"/>
        <v>27.09914333333333</v>
      </c>
      <c r="G204" s="59">
        <f t="shared" si="24"/>
        <v>8.009813031263999</v>
      </c>
      <c r="H204" s="4" t="s">
        <v>95</v>
      </c>
      <c r="I204" s="52">
        <v>23.46085</v>
      </c>
      <c r="J204" s="52">
        <v>29.2457</v>
      </c>
      <c r="K204" s="52">
        <v>28.59088</v>
      </c>
      <c r="L204" s="63"/>
      <c r="M204" s="63"/>
    </row>
    <row r="205" spans="1:13" ht="24">
      <c r="A205" s="4">
        <v>6</v>
      </c>
      <c r="B205" s="177">
        <v>39972</v>
      </c>
      <c r="C205" s="3">
        <v>305.06</v>
      </c>
      <c r="D205" s="3">
        <v>4.12</v>
      </c>
      <c r="E205" s="59">
        <f t="shared" si="21"/>
        <v>0.355968</v>
      </c>
      <c r="F205" s="52">
        <f t="shared" si="23"/>
        <v>60.27679333333333</v>
      </c>
      <c r="G205" s="59">
        <f t="shared" si="24"/>
        <v>21.456609569279998</v>
      </c>
      <c r="H205" s="94" t="s">
        <v>96</v>
      </c>
      <c r="I205" s="52">
        <v>59.67507</v>
      </c>
      <c r="J205" s="52">
        <v>58.10494</v>
      </c>
      <c r="K205" s="52">
        <v>63.05037</v>
      </c>
      <c r="L205" s="63"/>
      <c r="M205" s="63"/>
    </row>
    <row r="206" spans="1:13" ht="24">
      <c r="A206" s="4">
        <v>7</v>
      </c>
      <c r="B206" s="177">
        <v>39980</v>
      </c>
      <c r="C206" s="3">
        <v>305.09</v>
      </c>
      <c r="D206" s="3">
        <v>5.057</v>
      </c>
      <c r="E206" s="59">
        <f t="shared" si="21"/>
        <v>0.43692480000000006</v>
      </c>
      <c r="F206" s="52">
        <f t="shared" si="23"/>
        <v>51.44769666666667</v>
      </c>
      <c r="G206" s="59">
        <f t="shared" si="24"/>
        <v>22.478774576544005</v>
      </c>
      <c r="H206" s="4" t="s">
        <v>117</v>
      </c>
      <c r="I206" s="52">
        <v>57.59162</v>
      </c>
      <c r="J206" s="52">
        <v>47.26413</v>
      </c>
      <c r="K206" s="52">
        <v>49.48734</v>
      </c>
      <c r="L206" s="63"/>
      <c r="M206" s="63"/>
    </row>
    <row r="207" spans="1:13" ht="24">
      <c r="A207" s="4">
        <v>8</v>
      </c>
      <c r="B207" s="177">
        <v>39987</v>
      </c>
      <c r="C207" s="3">
        <v>305.1</v>
      </c>
      <c r="D207" s="3">
        <v>4.817</v>
      </c>
      <c r="E207" s="59">
        <f t="shared" si="21"/>
        <v>0.4161888</v>
      </c>
      <c r="F207" s="52">
        <f t="shared" si="23"/>
        <v>48.71292666666667</v>
      </c>
      <c r="G207" s="59">
        <f t="shared" si="24"/>
        <v>20.273774493888002</v>
      </c>
      <c r="H207" s="4" t="s">
        <v>118</v>
      </c>
      <c r="I207" s="52">
        <v>49.04704</v>
      </c>
      <c r="J207" s="52">
        <v>45.39599</v>
      </c>
      <c r="K207" s="52">
        <v>51.69575</v>
      </c>
      <c r="L207" s="63"/>
      <c r="M207" s="63"/>
    </row>
    <row r="208" spans="1:13" ht="24">
      <c r="A208" s="4">
        <v>9</v>
      </c>
      <c r="B208" s="177">
        <v>39997</v>
      </c>
      <c r="C208" s="3">
        <v>305.31</v>
      </c>
      <c r="D208" s="3">
        <v>9.394</v>
      </c>
      <c r="E208" s="59">
        <f t="shared" si="21"/>
        <v>0.8116416000000001</v>
      </c>
      <c r="F208" s="52">
        <f t="shared" si="23"/>
        <v>32.260960000000004</v>
      </c>
      <c r="G208" s="59">
        <f t="shared" si="24"/>
        <v>26.184337191936006</v>
      </c>
      <c r="H208" s="4" t="s">
        <v>97</v>
      </c>
      <c r="I208" s="52">
        <v>32.58533</v>
      </c>
      <c r="J208" s="52">
        <v>26.20668</v>
      </c>
      <c r="K208" s="52">
        <v>37.99087</v>
      </c>
      <c r="L208" s="63"/>
      <c r="M208" s="63"/>
    </row>
    <row r="209" spans="1:13" ht="24">
      <c r="A209" s="4">
        <v>10</v>
      </c>
      <c r="B209" s="177">
        <v>40009</v>
      </c>
      <c r="C209" s="3">
        <v>305.32</v>
      </c>
      <c r="D209" s="3">
        <v>9.806</v>
      </c>
      <c r="E209" s="59">
        <f t="shared" si="21"/>
        <v>0.8472384</v>
      </c>
      <c r="F209" s="52">
        <f t="shared" si="23"/>
        <v>35.44326</v>
      </c>
      <c r="G209" s="59">
        <f t="shared" si="24"/>
        <v>30.028890893184</v>
      </c>
      <c r="H209" s="4" t="s">
        <v>98</v>
      </c>
      <c r="I209" s="52">
        <v>37.98098</v>
      </c>
      <c r="J209" s="52">
        <v>28.60816</v>
      </c>
      <c r="K209" s="52">
        <v>39.74064</v>
      </c>
      <c r="L209" s="63"/>
      <c r="M209" s="63"/>
    </row>
    <row r="210" spans="1:13" ht="24">
      <c r="A210" s="4">
        <v>11</v>
      </c>
      <c r="B210" s="177">
        <v>40022</v>
      </c>
      <c r="C210" s="3">
        <v>305.38</v>
      </c>
      <c r="D210" s="3">
        <v>11.191</v>
      </c>
      <c r="E210" s="59">
        <f t="shared" si="21"/>
        <v>0.9669024000000002</v>
      </c>
      <c r="F210" s="52">
        <f t="shared" si="23"/>
        <v>23.112166666666667</v>
      </c>
      <c r="G210" s="59">
        <f t="shared" si="24"/>
        <v>22.347209419200006</v>
      </c>
      <c r="H210" s="4" t="s">
        <v>119</v>
      </c>
      <c r="I210" s="52">
        <v>19.77382</v>
      </c>
      <c r="J210" s="52">
        <v>27.91839</v>
      </c>
      <c r="K210" s="52">
        <v>21.64429</v>
      </c>
      <c r="L210" s="63"/>
      <c r="M210" s="63"/>
    </row>
    <row r="211" spans="1:13" ht="24">
      <c r="A211" s="4">
        <v>12</v>
      </c>
      <c r="B211" s="177">
        <v>40035</v>
      </c>
      <c r="C211" s="3">
        <v>305.34</v>
      </c>
      <c r="D211" s="3">
        <v>10.265</v>
      </c>
      <c r="E211" s="59">
        <f t="shared" si="21"/>
        <v>0.8868960000000001</v>
      </c>
      <c r="F211" s="52">
        <f t="shared" si="23"/>
        <v>21.37151</v>
      </c>
      <c r="G211" s="59">
        <f t="shared" si="24"/>
        <v>18.954306732960003</v>
      </c>
      <c r="H211" s="4" t="s">
        <v>120</v>
      </c>
      <c r="I211" s="52">
        <v>19.80014</v>
      </c>
      <c r="J211" s="52">
        <v>26.10966</v>
      </c>
      <c r="K211" s="52">
        <v>18.20473</v>
      </c>
      <c r="L211" s="63"/>
      <c r="M211" s="63"/>
    </row>
    <row r="212" spans="1:13" ht="24">
      <c r="A212" s="4">
        <v>13</v>
      </c>
      <c r="B212" s="177">
        <v>40042</v>
      </c>
      <c r="C212" s="3">
        <v>305.27</v>
      </c>
      <c r="D212" s="3">
        <v>8.707</v>
      </c>
      <c r="E212" s="59">
        <f t="shared" si="21"/>
        <v>0.7522848000000001</v>
      </c>
      <c r="F212" s="52">
        <f aca="true" t="shared" si="25" ref="F212:F217">+AVERAGE(I212:K212)</f>
        <v>29.91449</v>
      </c>
      <c r="G212" s="59">
        <f aca="true" t="shared" si="26" ref="G212:G217">F212*E212</f>
        <v>22.504216126752002</v>
      </c>
      <c r="H212" s="4" t="s">
        <v>121</v>
      </c>
      <c r="I212" s="52">
        <v>22.95262</v>
      </c>
      <c r="J212" s="52">
        <v>32.73134</v>
      </c>
      <c r="K212" s="52">
        <v>34.05951</v>
      </c>
      <c r="L212" s="63"/>
      <c r="M212" s="63"/>
    </row>
    <row r="213" spans="1:13" ht="24">
      <c r="A213" s="4">
        <v>14</v>
      </c>
      <c r="B213" s="177">
        <v>40050</v>
      </c>
      <c r="C213" s="3">
        <v>305.2</v>
      </c>
      <c r="D213" s="3">
        <v>7.161</v>
      </c>
      <c r="E213" s="59">
        <f t="shared" si="21"/>
        <v>0.6187104</v>
      </c>
      <c r="F213" s="52">
        <f t="shared" si="25"/>
        <v>51.28474</v>
      </c>
      <c r="G213" s="59">
        <f t="shared" si="26"/>
        <v>31.730401999296</v>
      </c>
      <c r="H213" s="4" t="s">
        <v>107</v>
      </c>
      <c r="I213" s="52">
        <v>53.94605</v>
      </c>
      <c r="J213" s="52">
        <v>48.43132</v>
      </c>
      <c r="K213" s="52">
        <v>51.47685</v>
      </c>
      <c r="L213" s="63"/>
      <c r="M213" s="63"/>
    </row>
    <row r="214" spans="1:13" ht="24">
      <c r="A214" s="4">
        <v>15</v>
      </c>
      <c r="B214" s="177">
        <v>40059</v>
      </c>
      <c r="C214" s="3">
        <v>305.14</v>
      </c>
      <c r="D214" s="3">
        <v>5.888</v>
      </c>
      <c r="E214" s="59">
        <f t="shared" si="21"/>
        <v>0.5087232</v>
      </c>
      <c r="F214" s="52">
        <f t="shared" si="25"/>
        <v>34.50768</v>
      </c>
      <c r="G214" s="59">
        <f t="shared" si="26"/>
        <v>17.554857394176</v>
      </c>
      <c r="H214" s="4" t="s">
        <v>122</v>
      </c>
      <c r="I214" s="52">
        <v>32.47121</v>
      </c>
      <c r="J214" s="52">
        <v>11.52074</v>
      </c>
      <c r="K214" s="52">
        <v>59.53109</v>
      </c>
      <c r="L214" s="63"/>
      <c r="M214" s="63"/>
    </row>
    <row r="215" spans="1:13" ht="24">
      <c r="A215" s="4">
        <v>16</v>
      </c>
      <c r="B215" s="177">
        <v>40070</v>
      </c>
      <c r="C215" s="3">
        <v>304.98</v>
      </c>
      <c r="D215" s="3">
        <v>3.137</v>
      </c>
      <c r="E215" s="59">
        <f t="shared" si="21"/>
        <v>0.2710368</v>
      </c>
      <c r="F215" s="52">
        <f t="shared" si="25"/>
        <v>18.78633333333333</v>
      </c>
      <c r="G215" s="59">
        <f t="shared" si="26"/>
        <v>5.0917876704</v>
      </c>
      <c r="H215" s="4" t="s">
        <v>123</v>
      </c>
      <c r="I215" s="52">
        <v>14.8855</v>
      </c>
      <c r="J215" s="52">
        <v>14.64467</v>
      </c>
      <c r="K215" s="52">
        <v>26.82883</v>
      </c>
      <c r="L215" s="63"/>
      <c r="M215" s="63"/>
    </row>
    <row r="216" spans="1:13" ht="24">
      <c r="A216" s="4">
        <v>17</v>
      </c>
      <c r="B216" s="177">
        <v>40085</v>
      </c>
      <c r="C216" s="3">
        <v>304.99</v>
      </c>
      <c r="D216" s="3">
        <v>3.444</v>
      </c>
      <c r="E216" s="59">
        <f t="shared" si="21"/>
        <v>0.29756160000000004</v>
      </c>
      <c r="F216" s="52">
        <f t="shared" si="25"/>
        <v>2.374093333333333</v>
      </c>
      <c r="G216" s="59">
        <f t="shared" si="26"/>
        <v>0.706439010816</v>
      </c>
      <c r="H216" s="4" t="s">
        <v>124</v>
      </c>
      <c r="I216" s="52">
        <v>4.5344</v>
      </c>
      <c r="J216" s="52">
        <v>1.88395</v>
      </c>
      <c r="K216" s="52">
        <v>0.70393</v>
      </c>
      <c r="L216" s="63"/>
      <c r="M216" s="63"/>
    </row>
    <row r="217" spans="1:13" ht="24">
      <c r="A217" s="4">
        <v>18</v>
      </c>
      <c r="B217" s="177">
        <v>40094</v>
      </c>
      <c r="C217" s="3">
        <v>305.01</v>
      </c>
      <c r="D217" s="3">
        <v>3.352</v>
      </c>
      <c r="E217" s="59">
        <f t="shared" si="21"/>
        <v>0.2896128</v>
      </c>
      <c r="F217" s="52">
        <f t="shared" si="25"/>
        <v>26.065963333333332</v>
      </c>
      <c r="G217" s="59">
        <f t="shared" si="26"/>
        <v>7.549036625664</v>
      </c>
      <c r="H217" s="4" t="s">
        <v>109</v>
      </c>
      <c r="I217" s="52">
        <v>27.75122</v>
      </c>
      <c r="J217" s="52">
        <v>30.74085</v>
      </c>
      <c r="K217" s="52">
        <v>19.70582</v>
      </c>
      <c r="L217" s="63"/>
      <c r="M217" s="63"/>
    </row>
    <row r="218" spans="1:13" ht="24">
      <c r="A218" s="4">
        <v>19</v>
      </c>
      <c r="B218" s="177">
        <v>40101</v>
      </c>
      <c r="C218" s="3">
        <v>305.01</v>
      </c>
      <c r="D218" s="3">
        <v>3.655</v>
      </c>
      <c r="E218" s="59">
        <f t="shared" si="21"/>
        <v>0.315792</v>
      </c>
      <c r="F218" s="52">
        <f aca="true" t="shared" si="27" ref="F218:F223">+AVERAGE(I218:K218)</f>
        <v>31.306639999999998</v>
      </c>
      <c r="G218" s="59">
        <f aca="true" t="shared" si="28" ref="G218:G223">F218*E218</f>
        <v>9.88638645888</v>
      </c>
      <c r="H218" s="4" t="s">
        <v>110</v>
      </c>
      <c r="I218" s="52">
        <v>22.5167</v>
      </c>
      <c r="J218" s="52">
        <v>31.46953</v>
      </c>
      <c r="K218" s="52">
        <v>39.93369</v>
      </c>
      <c r="L218" s="63"/>
      <c r="M218" s="63"/>
    </row>
    <row r="219" spans="1:13" ht="24">
      <c r="A219" s="4">
        <v>20</v>
      </c>
      <c r="B219" s="177">
        <v>40108</v>
      </c>
      <c r="C219" s="3">
        <v>305.05</v>
      </c>
      <c r="D219" s="3">
        <v>4.089</v>
      </c>
      <c r="E219" s="59">
        <f t="shared" si="21"/>
        <v>0.35328960000000004</v>
      </c>
      <c r="F219" s="52">
        <f t="shared" si="27"/>
        <v>41.932046666666665</v>
      </c>
      <c r="G219" s="59">
        <f t="shared" si="28"/>
        <v>14.814155994048</v>
      </c>
      <c r="H219" s="4" t="s">
        <v>111</v>
      </c>
      <c r="I219" s="52">
        <v>42.20745</v>
      </c>
      <c r="J219" s="52">
        <v>35.56779</v>
      </c>
      <c r="K219" s="52">
        <v>48.0209</v>
      </c>
      <c r="L219" s="63"/>
      <c r="M219" s="63"/>
    </row>
    <row r="220" spans="1:13" ht="24">
      <c r="A220" s="4">
        <v>21</v>
      </c>
      <c r="B220" s="177">
        <v>40121</v>
      </c>
      <c r="C220" s="3">
        <v>305.01</v>
      </c>
      <c r="D220" s="3">
        <v>3.721</v>
      </c>
      <c r="E220" s="59">
        <f t="shared" si="21"/>
        <v>0.3214944</v>
      </c>
      <c r="F220" s="52">
        <f t="shared" si="27"/>
        <v>11.115083333333331</v>
      </c>
      <c r="G220" s="59">
        <f t="shared" si="28"/>
        <v>3.573437047199999</v>
      </c>
      <c r="H220" s="4" t="s">
        <v>89</v>
      </c>
      <c r="I220" s="52">
        <v>8.37872</v>
      </c>
      <c r="J220" s="52">
        <v>13.31074</v>
      </c>
      <c r="K220" s="52">
        <v>11.65579</v>
      </c>
      <c r="L220" s="63"/>
      <c r="M220" s="63"/>
    </row>
    <row r="221" spans="1:13" ht="24">
      <c r="A221" s="4">
        <v>22</v>
      </c>
      <c r="B221" s="177">
        <v>40127</v>
      </c>
      <c r="C221" s="3">
        <v>305.01</v>
      </c>
      <c r="D221" s="3">
        <v>3.623</v>
      </c>
      <c r="E221" s="59">
        <f t="shared" si="21"/>
        <v>0.31302720000000006</v>
      </c>
      <c r="F221" s="52">
        <f t="shared" si="27"/>
        <v>2.4182466666666667</v>
      </c>
      <c r="G221" s="59">
        <f t="shared" si="28"/>
        <v>0.7569769829760001</v>
      </c>
      <c r="H221" s="4" t="s">
        <v>90</v>
      </c>
      <c r="I221" s="52">
        <v>3.58995</v>
      </c>
      <c r="J221" s="52">
        <v>1.54435</v>
      </c>
      <c r="K221" s="52">
        <v>2.12044</v>
      </c>
      <c r="L221" s="63"/>
      <c r="M221" s="63"/>
    </row>
    <row r="222" spans="1:13" ht="24">
      <c r="A222" s="4">
        <v>23</v>
      </c>
      <c r="B222" s="177">
        <v>40134</v>
      </c>
      <c r="C222" s="3">
        <v>304.99</v>
      </c>
      <c r="D222" s="3">
        <v>3.319</v>
      </c>
      <c r="E222" s="59">
        <f t="shared" si="21"/>
        <v>0.2867616</v>
      </c>
      <c r="F222" s="52">
        <f t="shared" si="27"/>
        <v>2.3720700000000003</v>
      </c>
      <c r="G222" s="59">
        <f t="shared" si="28"/>
        <v>0.6802185885120001</v>
      </c>
      <c r="H222" s="4" t="s">
        <v>112</v>
      </c>
      <c r="I222" s="52">
        <v>1.18758</v>
      </c>
      <c r="J222" s="52">
        <v>2.32018</v>
      </c>
      <c r="K222" s="52">
        <v>3.60845</v>
      </c>
      <c r="L222" s="63"/>
      <c r="M222" s="63"/>
    </row>
    <row r="223" spans="1:13" ht="24">
      <c r="A223" s="4">
        <v>24</v>
      </c>
      <c r="B223" s="177">
        <v>40163</v>
      </c>
      <c r="C223" s="3">
        <v>304.98</v>
      </c>
      <c r="D223" s="3">
        <v>3.077</v>
      </c>
      <c r="E223" s="59">
        <f t="shared" si="21"/>
        <v>0.2658528</v>
      </c>
      <c r="F223" s="52">
        <f t="shared" si="27"/>
        <v>16.572463333333335</v>
      </c>
      <c r="G223" s="59">
        <f t="shared" si="28"/>
        <v>4.405835780064001</v>
      </c>
      <c r="H223" s="4" t="s">
        <v>125</v>
      </c>
      <c r="I223" s="52">
        <v>15.15099</v>
      </c>
      <c r="J223" s="52">
        <v>16.3656</v>
      </c>
      <c r="K223" s="52">
        <v>18.2008</v>
      </c>
      <c r="L223" s="63"/>
      <c r="M223" s="63"/>
    </row>
    <row r="224" spans="1:13" ht="24">
      <c r="A224" s="4">
        <v>25</v>
      </c>
      <c r="B224" s="177">
        <v>40172</v>
      </c>
      <c r="C224" s="3">
        <v>304.97</v>
      </c>
      <c r="D224" s="3">
        <v>2.886</v>
      </c>
      <c r="E224" s="59">
        <f t="shared" si="21"/>
        <v>0.24935040000000003</v>
      </c>
      <c r="F224" s="52">
        <f aca="true" t="shared" si="29" ref="F224:F229">+AVERAGE(I224:K224)</f>
        <v>21.406846666666667</v>
      </c>
      <c r="G224" s="59">
        <f aca="true" t="shared" si="30" ref="G224:G229">F224*E224</f>
        <v>5.337805779072</v>
      </c>
      <c r="H224" s="4" t="s">
        <v>92</v>
      </c>
      <c r="I224" s="52">
        <v>36.29352</v>
      </c>
      <c r="J224" s="52">
        <v>15.01502</v>
      </c>
      <c r="K224" s="52">
        <v>12.912</v>
      </c>
      <c r="L224" s="63"/>
      <c r="M224" s="63"/>
    </row>
    <row r="225" spans="1:13" ht="24">
      <c r="A225" s="4">
        <v>26</v>
      </c>
      <c r="B225" s="177">
        <v>40175</v>
      </c>
      <c r="C225" s="3">
        <v>304.97</v>
      </c>
      <c r="D225" s="3">
        <v>3.035</v>
      </c>
      <c r="E225" s="59">
        <f t="shared" si="21"/>
        <v>0.262224</v>
      </c>
      <c r="F225" s="52">
        <f t="shared" si="29"/>
        <v>15.033666666666667</v>
      </c>
      <c r="G225" s="59">
        <f t="shared" si="30"/>
        <v>3.942188208</v>
      </c>
      <c r="H225" s="4" t="s">
        <v>93</v>
      </c>
      <c r="I225" s="52">
        <v>15.85</v>
      </c>
      <c r="J225" s="52">
        <v>19.231</v>
      </c>
      <c r="K225" s="52">
        <v>10.02</v>
      </c>
      <c r="L225" s="63"/>
      <c r="M225" s="63"/>
    </row>
    <row r="226" spans="1:13" ht="24">
      <c r="A226" s="4">
        <v>27</v>
      </c>
      <c r="B226" s="177">
        <v>40182</v>
      </c>
      <c r="C226" s="3">
        <v>304.97</v>
      </c>
      <c r="D226" s="3">
        <v>2.919</v>
      </c>
      <c r="E226" s="59">
        <f t="shared" si="21"/>
        <v>0.2522016</v>
      </c>
      <c r="F226" s="52">
        <f t="shared" si="29"/>
        <v>12.808073333333333</v>
      </c>
      <c r="G226" s="59">
        <f t="shared" si="30"/>
        <v>3.230216587584</v>
      </c>
      <c r="H226" s="4" t="s">
        <v>126</v>
      </c>
      <c r="I226" s="52">
        <v>3.57125</v>
      </c>
      <c r="J226" s="52">
        <v>24.74941</v>
      </c>
      <c r="K226" s="52">
        <v>10.10356</v>
      </c>
      <c r="L226" s="63"/>
      <c r="M226" s="63"/>
    </row>
    <row r="227" spans="1:13" ht="24">
      <c r="A227" s="4">
        <v>28</v>
      </c>
      <c r="B227" s="177">
        <v>40190</v>
      </c>
      <c r="C227" s="3">
        <v>304.98</v>
      </c>
      <c r="D227" s="3">
        <v>3.125</v>
      </c>
      <c r="E227" s="59">
        <f t="shared" si="21"/>
        <v>0.27</v>
      </c>
      <c r="F227" s="52">
        <f t="shared" si="29"/>
        <v>10.252563333333333</v>
      </c>
      <c r="G227" s="59">
        <f t="shared" si="30"/>
        <v>2.7681921</v>
      </c>
      <c r="H227" s="4" t="s">
        <v>127</v>
      </c>
      <c r="I227" s="52">
        <v>10.89602</v>
      </c>
      <c r="J227" s="52">
        <v>10.93629</v>
      </c>
      <c r="K227" s="52">
        <v>8.92538</v>
      </c>
      <c r="L227" s="63"/>
      <c r="M227" s="63"/>
    </row>
    <row r="228" spans="1:13" ht="24">
      <c r="A228" s="4">
        <v>29</v>
      </c>
      <c r="B228" s="177">
        <v>40216</v>
      </c>
      <c r="C228" s="3">
        <v>304.95</v>
      </c>
      <c r="D228" s="3">
        <v>2.483</v>
      </c>
      <c r="E228" s="59">
        <f t="shared" si="21"/>
        <v>0.21453120000000003</v>
      </c>
      <c r="F228" s="52">
        <f t="shared" si="29"/>
        <v>27.750380000000003</v>
      </c>
      <c r="G228" s="59">
        <f t="shared" si="30"/>
        <v>5.953322321856001</v>
      </c>
      <c r="H228" s="4" t="s">
        <v>128</v>
      </c>
      <c r="I228" s="52">
        <v>24.75888</v>
      </c>
      <c r="J228" s="52">
        <v>35.19238</v>
      </c>
      <c r="K228" s="52">
        <v>23.29988</v>
      </c>
      <c r="L228" s="63"/>
      <c r="M228" s="63"/>
    </row>
    <row r="229" spans="1:13" ht="24">
      <c r="A229" s="4">
        <v>30</v>
      </c>
      <c r="B229" s="177">
        <v>40225</v>
      </c>
      <c r="C229" s="3">
        <v>304.94</v>
      </c>
      <c r="D229" s="3">
        <v>2.411</v>
      </c>
      <c r="E229" s="59">
        <f t="shared" si="21"/>
        <v>0.2083104</v>
      </c>
      <c r="F229" s="52">
        <f t="shared" si="29"/>
        <v>16.312433333333335</v>
      </c>
      <c r="G229" s="59">
        <f t="shared" si="30"/>
        <v>3.3980495126400005</v>
      </c>
      <c r="H229" s="4" t="s">
        <v>129</v>
      </c>
      <c r="I229" s="52">
        <v>14.56065</v>
      </c>
      <c r="J229" s="52">
        <v>17.33593</v>
      </c>
      <c r="K229" s="52">
        <v>17.04072</v>
      </c>
      <c r="L229" s="63"/>
      <c r="M229" s="63"/>
    </row>
    <row r="230" spans="1:13" ht="24">
      <c r="A230" s="4">
        <v>31</v>
      </c>
      <c r="B230" s="177">
        <v>40254</v>
      </c>
      <c r="C230" s="3">
        <v>305.34</v>
      </c>
      <c r="D230" s="3">
        <v>9.621</v>
      </c>
      <c r="E230" s="59">
        <f t="shared" si="21"/>
        <v>0.8312544000000001</v>
      </c>
      <c r="F230" s="52">
        <f aca="true" t="shared" si="31" ref="F230:F243">+AVERAGE(I230:K230)</f>
        <v>29.411360000000002</v>
      </c>
      <c r="G230" s="59">
        <f aca="true" t="shared" si="32" ref="G230:G243">F230*E230</f>
        <v>24.448322409984005</v>
      </c>
      <c r="H230" s="4" t="s">
        <v>130</v>
      </c>
      <c r="I230" s="52">
        <v>31.55718</v>
      </c>
      <c r="J230" s="52">
        <v>28.6533</v>
      </c>
      <c r="K230" s="52">
        <v>28.0236</v>
      </c>
      <c r="L230" s="63"/>
      <c r="M230" s="63"/>
    </row>
    <row r="231" spans="1:13" ht="24.75" thickBot="1">
      <c r="A231" s="73">
        <v>32</v>
      </c>
      <c r="B231" s="178">
        <v>40260</v>
      </c>
      <c r="C231" s="74">
        <v>305.34</v>
      </c>
      <c r="D231" s="74">
        <v>9.265</v>
      </c>
      <c r="E231" s="75">
        <f t="shared" si="21"/>
        <v>0.8004960000000001</v>
      </c>
      <c r="F231" s="74">
        <f t="shared" si="31"/>
        <v>14.62609</v>
      </c>
      <c r="G231" s="75">
        <f t="shared" si="32"/>
        <v>11.70812654064</v>
      </c>
      <c r="H231" s="73" t="s">
        <v>131</v>
      </c>
      <c r="I231" s="74">
        <v>6.46691</v>
      </c>
      <c r="J231" s="74">
        <v>20.7894</v>
      </c>
      <c r="K231" s="74">
        <v>16.62196</v>
      </c>
      <c r="L231" s="63"/>
      <c r="M231" s="63"/>
    </row>
    <row r="232" spans="1:13" ht="24">
      <c r="A232" s="8">
        <v>1</v>
      </c>
      <c r="B232" s="176">
        <v>40270</v>
      </c>
      <c r="C232" s="52">
        <v>305.33</v>
      </c>
      <c r="D232" s="52">
        <v>9.16</v>
      </c>
      <c r="E232" s="59">
        <f t="shared" si="21"/>
        <v>0.791424</v>
      </c>
      <c r="F232" s="52">
        <f t="shared" si="31"/>
        <v>30.005156666666668</v>
      </c>
      <c r="G232" s="59">
        <f t="shared" si="32"/>
        <v>23.74680110976</v>
      </c>
      <c r="H232" s="80" t="s">
        <v>132</v>
      </c>
      <c r="I232" s="52">
        <v>44.14777</v>
      </c>
      <c r="J232" s="52">
        <v>28.5847</v>
      </c>
      <c r="K232" s="52">
        <v>17.283</v>
      </c>
      <c r="L232" s="63"/>
      <c r="M232" s="63"/>
    </row>
    <row r="233" spans="1:13" ht="24">
      <c r="A233" s="4">
        <v>2</v>
      </c>
      <c r="B233" s="177">
        <v>40288</v>
      </c>
      <c r="C233" s="3">
        <v>305.45</v>
      </c>
      <c r="D233" s="3">
        <v>11.793</v>
      </c>
      <c r="E233" s="59">
        <f t="shared" si="21"/>
        <v>1.0189152</v>
      </c>
      <c r="F233" s="52">
        <f t="shared" si="31"/>
        <v>12.037756666666667</v>
      </c>
      <c r="G233" s="59">
        <f t="shared" si="32"/>
        <v>12.265453241567998</v>
      </c>
      <c r="H233" s="4" t="s">
        <v>133</v>
      </c>
      <c r="I233" s="52">
        <v>5.16191</v>
      </c>
      <c r="J233" s="52">
        <v>21.3985</v>
      </c>
      <c r="K233" s="52">
        <v>9.55286</v>
      </c>
      <c r="L233" s="63"/>
      <c r="M233" s="63"/>
    </row>
    <row r="234" spans="1:13" ht="24">
      <c r="A234" s="4">
        <v>3</v>
      </c>
      <c r="B234" s="177">
        <v>40297</v>
      </c>
      <c r="C234" s="3">
        <v>305.17</v>
      </c>
      <c r="D234" s="3">
        <v>5.926</v>
      </c>
      <c r="E234" s="59">
        <f t="shared" si="21"/>
        <v>0.5120064000000001</v>
      </c>
      <c r="F234" s="52">
        <f t="shared" si="31"/>
        <v>28.256040000000002</v>
      </c>
      <c r="G234" s="59">
        <f t="shared" si="32"/>
        <v>14.467273318656003</v>
      </c>
      <c r="H234" s="4" t="s">
        <v>134</v>
      </c>
      <c r="I234" s="52">
        <v>32.34518</v>
      </c>
      <c r="J234" s="52">
        <v>32.33194</v>
      </c>
      <c r="K234" s="52">
        <v>20.091</v>
      </c>
      <c r="L234" s="63"/>
      <c r="M234" s="63"/>
    </row>
    <row r="235" spans="1:13" ht="24">
      <c r="A235" s="4">
        <v>4</v>
      </c>
      <c r="B235" s="177">
        <v>40303</v>
      </c>
      <c r="C235" s="3">
        <v>304.92</v>
      </c>
      <c r="D235" s="3">
        <v>2.245</v>
      </c>
      <c r="E235" s="59">
        <f t="shared" si="21"/>
        <v>0.19396800000000003</v>
      </c>
      <c r="F235" s="52">
        <f t="shared" si="31"/>
        <v>22.09569</v>
      </c>
      <c r="G235" s="59">
        <f t="shared" si="32"/>
        <v>4.285856797920001</v>
      </c>
      <c r="H235" s="4" t="s">
        <v>135</v>
      </c>
      <c r="I235" s="52">
        <v>24.68161</v>
      </c>
      <c r="J235" s="52">
        <v>15.8389</v>
      </c>
      <c r="K235" s="52">
        <v>25.76656</v>
      </c>
      <c r="L235" s="63"/>
      <c r="M235" s="63"/>
    </row>
    <row r="236" spans="1:13" ht="24">
      <c r="A236" s="4">
        <v>5</v>
      </c>
      <c r="B236" s="177">
        <v>40315</v>
      </c>
      <c r="C236" s="3">
        <v>304.93</v>
      </c>
      <c r="D236" s="3">
        <v>2.426</v>
      </c>
      <c r="E236" s="3">
        <f t="shared" si="21"/>
        <v>0.20960640000000003</v>
      </c>
      <c r="F236" s="52">
        <f t="shared" si="31"/>
        <v>23.756173333333333</v>
      </c>
      <c r="G236" s="52">
        <f t="shared" si="32"/>
        <v>4.979445970176</v>
      </c>
      <c r="H236" s="81" t="s">
        <v>136</v>
      </c>
      <c r="I236" s="3">
        <v>28.77015</v>
      </c>
      <c r="J236" s="3">
        <v>19.24098</v>
      </c>
      <c r="K236" s="3">
        <v>23.25739</v>
      </c>
      <c r="L236" s="63"/>
      <c r="M236" s="63"/>
    </row>
    <row r="237" spans="1:13" ht="24">
      <c r="A237" s="4">
        <v>6</v>
      </c>
      <c r="B237" s="177">
        <v>40323</v>
      </c>
      <c r="C237" s="3">
        <v>304.93</v>
      </c>
      <c r="D237" s="3">
        <v>2.518</v>
      </c>
      <c r="E237" s="3">
        <f t="shared" si="21"/>
        <v>0.2175552</v>
      </c>
      <c r="F237" s="52">
        <f t="shared" si="31"/>
        <v>28.548533333333335</v>
      </c>
      <c r="G237" s="52">
        <f t="shared" si="32"/>
        <v>6.21088187904</v>
      </c>
      <c r="H237" s="81" t="s">
        <v>137</v>
      </c>
      <c r="I237" s="3">
        <v>23.96844</v>
      </c>
      <c r="J237" s="3">
        <v>30.17482</v>
      </c>
      <c r="K237" s="3">
        <v>31.50234</v>
      </c>
      <c r="L237" s="63"/>
      <c r="M237" s="63"/>
    </row>
    <row r="238" spans="1:13" ht="24">
      <c r="A238" s="4">
        <v>7</v>
      </c>
      <c r="B238" s="177">
        <v>40331</v>
      </c>
      <c r="C238" s="3">
        <v>304.87</v>
      </c>
      <c r="D238" s="3">
        <v>1.932</v>
      </c>
      <c r="E238" s="3">
        <f t="shared" si="21"/>
        <v>0.1669248</v>
      </c>
      <c r="F238" s="52">
        <f t="shared" si="31"/>
        <v>23.87136333333333</v>
      </c>
      <c r="G238" s="52">
        <f t="shared" si="32"/>
        <v>3.984722550144</v>
      </c>
      <c r="H238" s="4" t="s">
        <v>117</v>
      </c>
      <c r="I238" s="3">
        <v>24.17271</v>
      </c>
      <c r="J238" s="3">
        <v>24.63391</v>
      </c>
      <c r="K238" s="3">
        <v>22.80747</v>
      </c>
      <c r="L238" s="63"/>
      <c r="M238" s="63"/>
    </row>
    <row r="239" spans="1:13" ht="24">
      <c r="A239" s="4">
        <v>8</v>
      </c>
      <c r="B239" s="177">
        <v>40343</v>
      </c>
      <c r="C239" s="3">
        <v>304.9</v>
      </c>
      <c r="D239" s="3">
        <v>2.269</v>
      </c>
      <c r="E239" s="3">
        <f t="shared" si="21"/>
        <v>0.1960416</v>
      </c>
      <c r="F239" s="52">
        <f t="shared" si="31"/>
        <v>18.59014666666667</v>
      </c>
      <c r="G239" s="52">
        <f t="shared" si="32"/>
        <v>3.644442096768001</v>
      </c>
      <c r="H239" s="4" t="s">
        <v>118</v>
      </c>
      <c r="I239" s="3">
        <v>18.71403</v>
      </c>
      <c r="J239" s="3">
        <v>18.49508</v>
      </c>
      <c r="K239" s="3">
        <v>18.56133</v>
      </c>
      <c r="L239" s="63"/>
      <c r="M239" s="63"/>
    </row>
    <row r="240" spans="1:13" ht="24">
      <c r="A240" s="4">
        <v>9</v>
      </c>
      <c r="B240" s="177">
        <v>40350</v>
      </c>
      <c r="C240" s="3">
        <v>304.9</v>
      </c>
      <c r="D240" s="3">
        <v>2.185</v>
      </c>
      <c r="E240" s="3">
        <f t="shared" si="21"/>
        <v>0.188784</v>
      </c>
      <c r="F240" s="52">
        <f t="shared" si="31"/>
        <v>20.791663333333336</v>
      </c>
      <c r="G240" s="52">
        <f t="shared" si="32"/>
        <v>3.9251333707200007</v>
      </c>
      <c r="H240" s="4" t="s">
        <v>97</v>
      </c>
      <c r="I240" s="3">
        <v>14.98352</v>
      </c>
      <c r="J240" s="3">
        <v>26.2617</v>
      </c>
      <c r="K240" s="3">
        <v>21.12977</v>
      </c>
      <c r="L240" s="63"/>
      <c r="M240" s="63"/>
    </row>
    <row r="241" spans="1:13" ht="24">
      <c r="A241" s="4">
        <v>10</v>
      </c>
      <c r="B241" s="177">
        <v>40379</v>
      </c>
      <c r="C241" s="3">
        <v>305.07</v>
      </c>
      <c r="D241" s="3">
        <v>4.364</v>
      </c>
      <c r="E241" s="3">
        <f t="shared" si="21"/>
        <v>0.3770496</v>
      </c>
      <c r="F241" s="52">
        <f t="shared" si="31"/>
        <v>27.513923333333334</v>
      </c>
      <c r="G241" s="52">
        <f t="shared" si="32"/>
        <v>10.374113787264</v>
      </c>
      <c r="H241" s="4" t="s">
        <v>98</v>
      </c>
      <c r="I241" s="3">
        <v>35.53793</v>
      </c>
      <c r="J241" s="3">
        <v>26.1254</v>
      </c>
      <c r="K241" s="3">
        <v>20.87844</v>
      </c>
      <c r="L241" s="63"/>
      <c r="M241" s="63"/>
    </row>
    <row r="242" spans="1:13" ht="24">
      <c r="A242" s="4">
        <v>11</v>
      </c>
      <c r="B242" s="177">
        <v>40385</v>
      </c>
      <c r="C242" s="3">
        <v>305.39</v>
      </c>
      <c r="D242" s="3">
        <v>10.136</v>
      </c>
      <c r="E242" s="3">
        <f t="shared" si="21"/>
        <v>0.8757503999999999</v>
      </c>
      <c r="F242" s="52">
        <f t="shared" si="31"/>
        <v>13.647403333333335</v>
      </c>
      <c r="G242" s="52">
        <f t="shared" si="32"/>
        <v>11.951718928128</v>
      </c>
      <c r="H242" s="4" t="s">
        <v>119</v>
      </c>
      <c r="I242" s="3">
        <v>16.83964</v>
      </c>
      <c r="J242" s="3">
        <v>5.76879</v>
      </c>
      <c r="K242" s="3">
        <v>18.33378</v>
      </c>
      <c r="L242" s="63"/>
      <c r="M242" s="63"/>
    </row>
    <row r="243" spans="1:13" ht="24">
      <c r="A243" s="4">
        <v>12</v>
      </c>
      <c r="B243" s="177">
        <v>40387</v>
      </c>
      <c r="C243" s="3">
        <v>305.41</v>
      </c>
      <c r="D243" s="3">
        <v>14.03</v>
      </c>
      <c r="E243" s="3">
        <f t="shared" si="21"/>
        <v>1.212192</v>
      </c>
      <c r="F243" s="52">
        <f t="shared" si="31"/>
        <v>8.176359999999999</v>
      </c>
      <c r="G243" s="52">
        <f t="shared" si="32"/>
        <v>9.911318181119999</v>
      </c>
      <c r="H243" s="4" t="s">
        <v>120</v>
      </c>
      <c r="I243" s="3">
        <v>7.0108</v>
      </c>
      <c r="J243" s="3">
        <v>11.29652</v>
      </c>
      <c r="K243" s="3">
        <v>6.22176</v>
      </c>
      <c r="L243" s="63"/>
      <c r="M243" s="63"/>
    </row>
    <row r="244" spans="1:13" ht="24">
      <c r="A244" s="4">
        <v>13</v>
      </c>
      <c r="B244" s="177">
        <v>40392</v>
      </c>
      <c r="C244" s="3">
        <v>305.35</v>
      </c>
      <c r="D244" s="3">
        <v>9.164</v>
      </c>
      <c r="E244" s="3">
        <f t="shared" si="21"/>
        <v>0.7917696</v>
      </c>
      <c r="F244" s="52">
        <f aca="true" t="shared" si="33" ref="F244:F300">+AVERAGE(I244:K244)</f>
        <v>83.07217666666666</v>
      </c>
      <c r="G244" s="52">
        <f aca="true" t="shared" si="34" ref="G244:G300">F244*E244</f>
        <v>65.774024090496</v>
      </c>
      <c r="H244" s="4" t="s">
        <v>121</v>
      </c>
      <c r="I244" s="3">
        <v>91.47686</v>
      </c>
      <c r="J244" s="3">
        <v>77.17751</v>
      </c>
      <c r="K244" s="3">
        <v>80.56216</v>
      </c>
      <c r="L244" s="63"/>
      <c r="M244" s="63"/>
    </row>
    <row r="245" spans="1:13" ht="24">
      <c r="A245" s="4">
        <v>14</v>
      </c>
      <c r="B245" s="177">
        <v>40404</v>
      </c>
      <c r="C245" s="3">
        <v>305.64</v>
      </c>
      <c r="D245" s="3">
        <v>19.363</v>
      </c>
      <c r="E245" s="3">
        <f t="shared" si="21"/>
        <v>1.6729632</v>
      </c>
      <c r="F245" s="52">
        <f t="shared" si="33"/>
        <v>1084.4405166666666</v>
      </c>
      <c r="G245" s="52">
        <f t="shared" si="34"/>
        <v>1814.22907697232</v>
      </c>
      <c r="H245" s="4" t="s">
        <v>107</v>
      </c>
      <c r="I245" s="3">
        <v>1142.15786</v>
      </c>
      <c r="J245" s="3">
        <v>1086.95652</v>
      </c>
      <c r="K245" s="3">
        <v>1024.20717</v>
      </c>
      <c r="L245" s="63"/>
      <c r="M245" s="63"/>
    </row>
    <row r="246" spans="1:13" ht="24">
      <c r="A246" s="4">
        <v>15</v>
      </c>
      <c r="B246" s="177">
        <v>40412</v>
      </c>
      <c r="C246" s="3">
        <v>305.46</v>
      </c>
      <c r="D246" s="3">
        <v>15.664</v>
      </c>
      <c r="E246" s="3">
        <f t="shared" si="21"/>
        <v>1.3533696</v>
      </c>
      <c r="F246" s="52">
        <f t="shared" si="33"/>
        <v>75.78958666666666</v>
      </c>
      <c r="G246" s="52">
        <f t="shared" si="34"/>
        <v>102.57132259123199</v>
      </c>
      <c r="H246" s="4" t="s">
        <v>122</v>
      </c>
      <c r="I246" s="3">
        <v>79.63677</v>
      </c>
      <c r="J246" s="3">
        <v>68.50373</v>
      </c>
      <c r="K246" s="3">
        <v>79.22826</v>
      </c>
      <c r="L246" s="63"/>
      <c r="M246" s="63"/>
    </row>
    <row r="247" spans="1:13" ht="24">
      <c r="A247" s="4">
        <v>16</v>
      </c>
      <c r="B247" s="177">
        <v>40436</v>
      </c>
      <c r="C247" s="3">
        <v>306.48</v>
      </c>
      <c r="D247" s="3">
        <v>49.858</v>
      </c>
      <c r="E247" s="3">
        <f t="shared" si="21"/>
        <v>4.3077312</v>
      </c>
      <c r="F247" s="52">
        <f t="shared" si="33"/>
        <v>165.45263333333332</v>
      </c>
      <c r="G247" s="52">
        <f t="shared" si="34"/>
        <v>712.7254707321599</v>
      </c>
      <c r="H247" s="4" t="s">
        <v>123</v>
      </c>
      <c r="I247" s="3">
        <v>147.99154</v>
      </c>
      <c r="J247" s="3">
        <v>192.2832</v>
      </c>
      <c r="K247" s="3">
        <v>156.08316</v>
      </c>
      <c r="L247" s="63"/>
      <c r="M247" s="63"/>
    </row>
    <row r="248" spans="1:13" ht="24">
      <c r="A248" s="4">
        <v>17</v>
      </c>
      <c r="B248" s="177">
        <v>40442</v>
      </c>
      <c r="C248" s="3">
        <v>305.46</v>
      </c>
      <c r="D248" s="3">
        <v>14.69</v>
      </c>
      <c r="E248" s="3">
        <f t="shared" si="21"/>
        <v>1.2692160000000001</v>
      </c>
      <c r="F248" s="52">
        <f t="shared" si="33"/>
        <v>95.88792333333333</v>
      </c>
      <c r="G248" s="52">
        <f t="shared" si="34"/>
        <v>121.70248650144</v>
      </c>
      <c r="H248" s="4" t="s">
        <v>124</v>
      </c>
      <c r="I248" s="3">
        <v>108.95268</v>
      </c>
      <c r="J248" s="3">
        <v>65.49764</v>
      </c>
      <c r="K248" s="3">
        <v>113.21345</v>
      </c>
      <c r="L248" s="63"/>
      <c r="M248" s="63"/>
    </row>
    <row r="249" spans="1:13" ht="24">
      <c r="A249" s="4">
        <v>18</v>
      </c>
      <c r="B249" s="177">
        <v>40449</v>
      </c>
      <c r="C249" s="3">
        <v>306.04</v>
      </c>
      <c r="D249" s="3">
        <v>41.012</v>
      </c>
      <c r="E249" s="3">
        <f t="shared" si="21"/>
        <v>3.5434368000000003</v>
      </c>
      <c r="F249" s="52">
        <f t="shared" si="33"/>
        <v>123.24024000000001</v>
      </c>
      <c r="G249" s="52">
        <f t="shared" si="34"/>
        <v>436.6940016568321</v>
      </c>
      <c r="H249" s="4" t="s">
        <v>109</v>
      </c>
      <c r="I249" s="3">
        <v>108.93648</v>
      </c>
      <c r="J249" s="3">
        <v>96.77531</v>
      </c>
      <c r="K249" s="3">
        <v>164.00893</v>
      </c>
      <c r="L249" s="63"/>
      <c r="M249" s="63"/>
    </row>
    <row r="250" spans="1:13" ht="24">
      <c r="A250" s="4">
        <v>19</v>
      </c>
      <c r="B250" s="177">
        <v>40456</v>
      </c>
      <c r="C250" s="3">
        <v>304.71</v>
      </c>
      <c r="D250" s="3">
        <v>0.54</v>
      </c>
      <c r="E250" s="3">
        <f t="shared" si="21"/>
        <v>0.046656</v>
      </c>
      <c r="F250" s="52">
        <f t="shared" si="33"/>
        <v>9.49815</v>
      </c>
      <c r="G250" s="52">
        <f t="shared" si="34"/>
        <v>0.44314568640000007</v>
      </c>
      <c r="H250" s="4" t="s">
        <v>110</v>
      </c>
      <c r="I250" s="3">
        <v>3.59701</v>
      </c>
      <c r="J250" s="3">
        <v>6.12813</v>
      </c>
      <c r="K250" s="3">
        <v>18.76931</v>
      </c>
      <c r="L250" s="63"/>
      <c r="M250" s="63"/>
    </row>
    <row r="251" spans="1:13" ht="24">
      <c r="A251" s="4">
        <v>20</v>
      </c>
      <c r="B251" s="177">
        <v>40465</v>
      </c>
      <c r="C251" s="3">
        <v>304.95</v>
      </c>
      <c r="D251" s="3">
        <v>3.137</v>
      </c>
      <c r="E251" s="3">
        <f t="shared" si="21"/>
        <v>0.2710368</v>
      </c>
      <c r="F251" s="52">
        <f t="shared" si="33"/>
        <v>4.3279000000000005</v>
      </c>
      <c r="G251" s="52">
        <f t="shared" si="34"/>
        <v>1.1730201667200002</v>
      </c>
      <c r="H251" s="4" t="s">
        <v>111</v>
      </c>
      <c r="I251" s="3">
        <v>4.04654</v>
      </c>
      <c r="J251" s="3">
        <v>5.41628</v>
      </c>
      <c r="K251" s="3">
        <v>3.52088</v>
      </c>
      <c r="L251" s="63"/>
      <c r="M251" s="63"/>
    </row>
    <row r="252" spans="1:13" ht="24">
      <c r="A252" s="4">
        <v>21</v>
      </c>
      <c r="B252" s="177">
        <v>40471</v>
      </c>
      <c r="C252" s="3">
        <v>305.13</v>
      </c>
      <c r="D252" s="3">
        <v>6.376</v>
      </c>
      <c r="E252" s="3">
        <f t="shared" si="21"/>
        <v>0.5508864000000001</v>
      </c>
      <c r="F252" s="52">
        <f t="shared" si="33"/>
        <v>38.268056666666666</v>
      </c>
      <c r="G252" s="52">
        <f t="shared" si="34"/>
        <v>21.081351972096005</v>
      </c>
      <c r="H252" s="4" t="s">
        <v>89</v>
      </c>
      <c r="I252" s="3">
        <v>39.94106</v>
      </c>
      <c r="J252" s="3">
        <v>37.30183</v>
      </c>
      <c r="K252" s="3">
        <v>37.56128</v>
      </c>
      <c r="L252" s="63"/>
      <c r="M252" s="63"/>
    </row>
    <row r="253" spans="1:13" ht="24">
      <c r="A253" s="4">
        <v>22</v>
      </c>
      <c r="B253" s="177">
        <v>40485</v>
      </c>
      <c r="C253" s="3">
        <v>305.82</v>
      </c>
      <c r="D253" s="3">
        <v>27.389</v>
      </c>
      <c r="E253" s="3">
        <f t="shared" si="21"/>
        <v>2.3664096</v>
      </c>
      <c r="F253" s="52">
        <f t="shared" si="33"/>
        <v>101.83002666666665</v>
      </c>
      <c r="G253" s="52">
        <f t="shared" si="34"/>
        <v>240.97155267225597</v>
      </c>
      <c r="H253" s="4" t="s">
        <v>90</v>
      </c>
      <c r="I253" s="3">
        <v>87.00272</v>
      </c>
      <c r="J253" s="3">
        <v>111.90234</v>
      </c>
      <c r="K253" s="3">
        <v>106.58502</v>
      </c>
      <c r="L253" s="63"/>
      <c r="M253" s="63"/>
    </row>
    <row r="254" spans="1:13" ht="24">
      <c r="A254" s="4">
        <v>23</v>
      </c>
      <c r="B254" s="177">
        <v>40492</v>
      </c>
      <c r="C254" s="3">
        <v>304.95</v>
      </c>
      <c r="D254" s="3">
        <v>3.257</v>
      </c>
      <c r="E254" s="3">
        <f t="shared" si="21"/>
        <v>0.2814048</v>
      </c>
      <c r="F254" s="52">
        <f t="shared" si="33"/>
        <v>18.3459</v>
      </c>
      <c r="G254" s="52">
        <f t="shared" si="34"/>
        <v>5.16262432032</v>
      </c>
      <c r="H254" s="4" t="s">
        <v>112</v>
      </c>
      <c r="I254" s="3">
        <v>18.7871</v>
      </c>
      <c r="J254" s="3">
        <v>18.69648</v>
      </c>
      <c r="K254" s="3">
        <v>17.55412</v>
      </c>
      <c r="L254" s="63"/>
      <c r="M254" s="63"/>
    </row>
    <row r="255" spans="1:13" ht="24">
      <c r="A255" s="4">
        <v>24</v>
      </c>
      <c r="B255" s="177">
        <v>40497</v>
      </c>
      <c r="C255" s="3">
        <v>305.55</v>
      </c>
      <c r="D255" s="3">
        <v>21.098</v>
      </c>
      <c r="E255" s="3">
        <f t="shared" si="21"/>
        <v>1.8228672</v>
      </c>
      <c r="F255" s="52">
        <f t="shared" si="33"/>
        <v>20.158543333333338</v>
      </c>
      <c r="G255" s="52">
        <f t="shared" si="34"/>
        <v>36.746347442112004</v>
      </c>
      <c r="H255" s="4" t="s">
        <v>125</v>
      </c>
      <c r="I255" s="3">
        <v>20.19182</v>
      </c>
      <c r="J255" s="3">
        <v>19.431</v>
      </c>
      <c r="K255" s="3">
        <v>20.85281</v>
      </c>
      <c r="L255" s="63"/>
      <c r="M255" s="63"/>
    </row>
    <row r="256" spans="1:13" ht="24">
      <c r="A256" s="4">
        <v>25</v>
      </c>
      <c r="B256" s="177">
        <v>40514</v>
      </c>
      <c r="C256" s="3">
        <v>305.54</v>
      </c>
      <c r="D256" s="3">
        <v>20.786</v>
      </c>
      <c r="E256" s="3">
        <f t="shared" si="21"/>
        <v>1.7959104000000001</v>
      </c>
      <c r="F256" s="52">
        <f t="shared" si="33"/>
        <v>30.15425</v>
      </c>
      <c r="G256" s="52">
        <f t="shared" si="34"/>
        <v>54.15433117920001</v>
      </c>
      <c r="H256" s="4" t="s">
        <v>92</v>
      </c>
      <c r="I256" s="3">
        <v>32.70323</v>
      </c>
      <c r="J256" s="3">
        <v>31.39191</v>
      </c>
      <c r="K256" s="3">
        <v>26.36761</v>
      </c>
      <c r="L256" s="63"/>
      <c r="M256" s="63"/>
    </row>
    <row r="257" spans="1:13" ht="24">
      <c r="A257" s="4">
        <v>26</v>
      </c>
      <c r="B257" s="177">
        <v>40522</v>
      </c>
      <c r="C257" s="3">
        <v>304.94</v>
      </c>
      <c r="D257" s="3">
        <v>3.47</v>
      </c>
      <c r="E257" s="3">
        <f t="shared" si="21"/>
        <v>0.299808</v>
      </c>
      <c r="F257" s="52">
        <f t="shared" si="33"/>
        <v>15.976703333333333</v>
      </c>
      <c r="G257" s="52">
        <f t="shared" si="34"/>
        <v>4.78994347296</v>
      </c>
      <c r="H257" s="4" t="s">
        <v>93</v>
      </c>
      <c r="I257" s="3">
        <v>26.19954</v>
      </c>
      <c r="J257" s="3">
        <v>9.92851</v>
      </c>
      <c r="K257" s="3">
        <v>11.80206</v>
      </c>
      <c r="L257" s="63"/>
      <c r="M257" s="63"/>
    </row>
    <row r="258" spans="1:13" ht="24">
      <c r="A258" s="4">
        <v>27</v>
      </c>
      <c r="B258" s="177">
        <v>40534</v>
      </c>
      <c r="C258" s="3">
        <v>304.8</v>
      </c>
      <c r="D258" s="3">
        <v>1.504</v>
      </c>
      <c r="E258" s="3">
        <f t="shared" si="21"/>
        <v>0.1299456</v>
      </c>
      <c r="F258" s="52">
        <f t="shared" si="33"/>
        <v>10.709240000000001</v>
      </c>
      <c r="G258" s="52">
        <f t="shared" si="34"/>
        <v>1.3916186173440002</v>
      </c>
      <c r="H258" s="4" t="s">
        <v>126</v>
      </c>
      <c r="I258" s="3">
        <v>11.08937</v>
      </c>
      <c r="J258" s="3">
        <v>10.15428</v>
      </c>
      <c r="K258" s="3">
        <v>10.88407</v>
      </c>
      <c r="L258" s="63"/>
      <c r="M258" s="63"/>
    </row>
    <row r="259" spans="1:13" ht="24">
      <c r="A259" s="4">
        <v>28</v>
      </c>
      <c r="B259" s="177">
        <v>40547</v>
      </c>
      <c r="C259" s="3">
        <v>304.78</v>
      </c>
      <c r="D259" s="3">
        <v>1.279</v>
      </c>
      <c r="E259" s="3">
        <f t="shared" si="21"/>
        <v>0.1105056</v>
      </c>
      <c r="F259" s="52">
        <f t="shared" si="33"/>
        <v>12.62315</v>
      </c>
      <c r="G259" s="52">
        <f t="shared" si="34"/>
        <v>1.39492876464</v>
      </c>
      <c r="H259" s="4" t="s">
        <v>127</v>
      </c>
      <c r="I259" s="3">
        <v>14.21039</v>
      </c>
      <c r="J259" s="3">
        <v>13.08675</v>
      </c>
      <c r="K259" s="3">
        <v>10.57231</v>
      </c>
      <c r="L259" s="63"/>
      <c r="M259" s="63"/>
    </row>
    <row r="260" spans="1:13" ht="24">
      <c r="A260" s="4">
        <v>29</v>
      </c>
      <c r="B260" s="177">
        <v>40560</v>
      </c>
      <c r="C260" s="3">
        <v>304.8</v>
      </c>
      <c r="D260" s="3">
        <v>1.547</v>
      </c>
      <c r="E260" s="3">
        <f t="shared" si="21"/>
        <v>0.1336608</v>
      </c>
      <c r="F260" s="52">
        <f t="shared" si="33"/>
        <v>16.574476666666666</v>
      </c>
      <c r="G260" s="52">
        <f t="shared" si="34"/>
        <v>2.215357810848</v>
      </c>
      <c r="H260" s="4" t="s">
        <v>128</v>
      </c>
      <c r="I260" s="3">
        <v>21.21184</v>
      </c>
      <c r="J260" s="3">
        <v>15.13692</v>
      </c>
      <c r="K260" s="3">
        <v>13.37467</v>
      </c>
      <c r="L260" s="63"/>
      <c r="M260" s="63"/>
    </row>
    <row r="261" spans="1:13" ht="24">
      <c r="A261" s="4">
        <v>30</v>
      </c>
      <c r="B261" s="177">
        <v>40567</v>
      </c>
      <c r="C261" s="3">
        <v>304.98</v>
      </c>
      <c r="D261" s="3">
        <v>3.831</v>
      </c>
      <c r="E261" s="3">
        <f t="shared" si="21"/>
        <v>0.3309984</v>
      </c>
      <c r="F261" s="52">
        <f t="shared" si="33"/>
        <v>9.765383333333334</v>
      </c>
      <c r="G261" s="52">
        <f t="shared" si="34"/>
        <v>3.2323262587200006</v>
      </c>
      <c r="H261" s="4" t="s">
        <v>129</v>
      </c>
      <c r="I261" s="3">
        <v>13.41649</v>
      </c>
      <c r="J261" s="3">
        <v>7.34147</v>
      </c>
      <c r="K261" s="3">
        <v>8.53819</v>
      </c>
      <c r="L261" s="63"/>
      <c r="M261" s="63"/>
    </row>
    <row r="262" spans="1:13" ht="24">
      <c r="A262" s="4">
        <v>31</v>
      </c>
      <c r="B262" s="177">
        <v>40575</v>
      </c>
      <c r="C262" s="3">
        <v>305.22</v>
      </c>
      <c r="D262" s="3">
        <v>8.753</v>
      </c>
      <c r="E262" s="3">
        <f t="shared" si="21"/>
        <v>0.7562592</v>
      </c>
      <c r="F262" s="52">
        <f t="shared" si="33"/>
        <v>36.91036</v>
      </c>
      <c r="G262" s="52">
        <f t="shared" si="34"/>
        <v>27.913799325312</v>
      </c>
      <c r="H262" s="4" t="s">
        <v>130</v>
      </c>
      <c r="I262" s="3">
        <v>25.71399</v>
      </c>
      <c r="J262" s="3">
        <v>33.49101</v>
      </c>
      <c r="K262" s="3">
        <v>51.52608</v>
      </c>
      <c r="L262" s="63"/>
      <c r="M262" s="63"/>
    </row>
    <row r="263" spans="1:13" ht="24">
      <c r="A263" s="4">
        <v>32</v>
      </c>
      <c r="B263" s="177">
        <v>40581</v>
      </c>
      <c r="C263" s="3">
        <v>305.23</v>
      </c>
      <c r="D263" s="3">
        <v>8.828</v>
      </c>
      <c r="E263" s="3">
        <f t="shared" si="21"/>
        <v>0.7627392</v>
      </c>
      <c r="F263" s="52">
        <f t="shared" si="33"/>
        <v>0.002</v>
      </c>
      <c r="G263" s="52">
        <f t="shared" si="34"/>
        <v>0.0015254784</v>
      </c>
      <c r="H263" s="4" t="s">
        <v>131</v>
      </c>
      <c r="I263" s="3">
        <v>0.002</v>
      </c>
      <c r="J263" s="3">
        <v>0.002</v>
      </c>
      <c r="K263" s="3">
        <v>0.002</v>
      </c>
      <c r="L263" s="63"/>
      <c r="M263" s="63"/>
    </row>
    <row r="264" spans="1:13" ht="24">
      <c r="A264" s="4">
        <v>33</v>
      </c>
      <c r="B264" s="177">
        <v>40591</v>
      </c>
      <c r="C264" s="3">
        <v>305.33</v>
      </c>
      <c r="D264" s="3">
        <v>10.975</v>
      </c>
      <c r="E264" s="3">
        <f t="shared" si="21"/>
        <v>0.94824</v>
      </c>
      <c r="F264" s="52">
        <f t="shared" si="33"/>
        <v>0.002</v>
      </c>
      <c r="G264" s="52">
        <f t="shared" si="34"/>
        <v>0.00189648</v>
      </c>
      <c r="H264" s="4" t="s">
        <v>138</v>
      </c>
      <c r="I264" s="3">
        <v>0.002</v>
      </c>
      <c r="J264" s="3">
        <v>0.002</v>
      </c>
      <c r="K264" s="3">
        <v>0.002</v>
      </c>
      <c r="L264" s="63"/>
      <c r="M264" s="63"/>
    </row>
    <row r="265" spans="1:13" ht="24">
      <c r="A265" s="4">
        <v>34</v>
      </c>
      <c r="B265" s="179" t="s">
        <v>177</v>
      </c>
      <c r="C265" s="3">
        <v>305.32</v>
      </c>
      <c r="D265" s="3">
        <v>10.399</v>
      </c>
      <c r="E265" s="3">
        <f t="shared" si="21"/>
        <v>0.8984736</v>
      </c>
      <c r="F265" s="52">
        <f t="shared" si="33"/>
        <v>12.26941</v>
      </c>
      <c r="G265" s="52">
        <f t="shared" si="34"/>
        <v>11.023740972576</v>
      </c>
      <c r="H265" s="4" t="s">
        <v>139</v>
      </c>
      <c r="I265" s="3">
        <v>4.92784</v>
      </c>
      <c r="J265" s="3">
        <v>14.7482</v>
      </c>
      <c r="K265" s="3">
        <v>17.13219</v>
      </c>
      <c r="L265" s="63"/>
      <c r="M265" s="63"/>
    </row>
    <row r="266" spans="1:13" ht="24">
      <c r="A266" s="4">
        <v>35</v>
      </c>
      <c r="B266" s="177">
        <v>40610</v>
      </c>
      <c r="C266" s="3">
        <v>305.32</v>
      </c>
      <c r="D266" s="3">
        <v>10.503</v>
      </c>
      <c r="E266" s="3">
        <f t="shared" si="21"/>
        <v>0.9074592</v>
      </c>
      <c r="F266" s="52">
        <f t="shared" si="33"/>
        <v>12.810296666666666</v>
      </c>
      <c r="G266" s="52">
        <f t="shared" si="34"/>
        <v>11.624821564896</v>
      </c>
      <c r="H266" s="4" t="s">
        <v>140</v>
      </c>
      <c r="I266" s="3">
        <v>12.83897</v>
      </c>
      <c r="J266" s="3">
        <v>20.36276</v>
      </c>
      <c r="K266" s="3">
        <v>5.22916</v>
      </c>
      <c r="L266" s="63"/>
      <c r="M266" s="63"/>
    </row>
    <row r="267" spans="1:13" ht="24.75" thickBot="1">
      <c r="A267" s="73">
        <v>36</v>
      </c>
      <c r="B267" s="178">
        <v>40617</v>
      </c>
      <c r="C267" s="74">
        <v>305.32</v>
      </c>
      <c r="D267" s="74">
        <v>10.399</v>
      </c>
      <c r="E267" s="74">
        <f t="shared" si="21"/>
        <v>0.8984736</v>
      </c>
      <c r="F267" s="74">
        <f t="shared" si="33"/>
        <v>10.692770000000001</v>
      </c>
      <c r="G267" s="74">
        <f t="shared" si="34"/>
        <v>9.607171555872</v>
      </c>
      <c r="H267" s="73" t="s">
        <v>141</v>
      </c>
      <c r="I267" s="74">
        <v>12.23177</v>
      </c>
      <c r="J267" s="74">
        <v>7.44945</v>
      </c>
      <c r="K267" s="74">
        <v>12.39709</v>
      </c>
      <c r="L267" s="63"/>
      <c r="M267" s="63"/>
    </row>
    <row r="268" spans="1:13" ht="24">
      <c r="A268" s="4">
        <v>1</v>
      </c>
      <c r="B268" s="177">
        <v>40637</v>
      </c>
      <c r="C268" s="3">
        <v>305.33</v>
      </c>
      <c r="D268" s="3">
        <v>10.503</v>
      </c>
      <c r="E268" s="3">
        <f t="shared" si="21"/>
        <v>0.9074592</v>
      </c>
      <c r="F268" s="52">
        <f t="shared" si="33"/>
        <v>4.195860000000001</v>
      </c>
      <c r="G268" s="52">
        <f t="shared" si="34"/>
        <v>3.8075717589120006</v>
      </c>
      <c r="H268" s="95" t="s">
        <v>132</v>
      </c>
      <c r="I268" s="3">
        <v>3.54024</v>
      </c>
      <c r="J268" s="3">
        <v>8.68711</v>
      </c>
      <c r="K268" s="3">
        <v>0.36023</v>
      </c>
      <c r="L268" s="63"/>
      <c r="M268" s="63"/>
    </row>
    <row r="269" spans="1:13" ht="24">
      <c r="A269" s="4">
        <v>2</v>
      </c>
      <c r="B269" s="177">
        <v>40651</v>
      </c>
      <c r="C269" s="3">
        <v>305.33</v>
      </c>
      <c r="D269" s="3">
        <v>10.756</v>
      </c>
      <c r="E269" s="3">
        <f t="shared" si="21"/>
        <v>0.9293184000000001</v>
      </c>
      <c r="F269" s="52">
        <f t="shared" si="33"/>
        <v>1.4808833333333336</v>
      </c>
      <c r="G269" s="52">
        <f t="shared" si="34"/>
        <v>1.3762121299200003</v>
      </c>
      <c r="H269" s="95" t="s">
        <v>133</v>
      </c>
      <c r="I269" s="3">
        <v>2.18492</v>
      </c>
      <c r="J269" s="3">
        <v>1.51647</v>
      </c>
      <c r="K269" s="3">
        <v>0.74126</v>
      </c>
      <c r="L269" s="63"/>
      <c r="M269" s="63"/>
    </row>
    <row r="270" spans="1:13" ht="24">
      <c r="A270" s="4">
        <v>3</v>
      </c>
      <c r="B270" s="177">
        <v>40658</v>
      </c>
      <c r="C270" s="3">
        <v>305.33</v>
      </c>
      <c r="D270" s="3">
        <v>11.316</v>
      </c>
      <c r="E270" s="3">
        <f t="shared" si="21"/>
        <v>0.9777024000000001</v>
      </c>
      <c r="F270" s="52">
        <f t="shared" si="33"/>
        <v>2.03791</v>
      </c>
      <c r="G270" s="52">
        <f t="shared" si="34"/>
        <v>1.9924694979840003</v>
      </c>
      <c r="H270" s="4" t="s">
        <v>134</v>
      </c>
      <c r="I270" s="3">
        <v>0.9779</v>
      </c>
      <c r="J270" s="3">
        <v>2.29704</v>
      </c>
      <c r="K270" s="3">
        <v>2.83879</v>
      </c>
      <c r="L270" s="63"/>
      <c r="M270" s="63"/>
    </row>
    <row r="271" spans="1:13" ht="24">
      <c r="A271" s="4">
        <v>4</v>
      </c>
      <c r="B271" s="177">
        <v>40672</v>
      </c>
      <c r="C271" s="3">
        <v>305.35</v>
      </c>
      <c r="D271" s="3">
        <v>14.097</v>
      </c>
      <c r="E271" s="3">
        <f t="shared" si="21"/>
        <v>1.2179808</v>
      </c>
      <c r="F271" s="52">
        <f t="shared" si="33"/>
        <v>38.70003333333333</v>
      </c>
      <c r="G271" s="52">
        <f t="shared" si="34"/>
        <v>47.13589755936</v>
      </c>
      <c r="H271" s="4" t="s">
        <v>135</v>
      </c>
      <c r="I271" s="3">
        <v>43.2886</v>
      </c>
      <c r="J271" s="3">
        <v>35.26048</v>
      </c>
      <c r="K271" s="3">
        <v>37.55102</v>
      </c>
      <c r="L271" s="63"/>
      <c r="M271" s="63"/>
    </row>
    <row r="272" spans="1:13" ht="24">
      <c r="A272" s="4">
        <v>5</v>
      </c>
      <c r="B272" s="177">
        <v>40681</v>
      </c>
      <c r="C272" s="3">
        <v>305.39</v>
      </c>
      <c r="D272" s="3">
        <v>12.649</v>
      </c>
      <c r="E272" s="3">
        <f t="shared" si="21"/>
        <v>1.0928736</v>
      </c>
      <c r="F272" s="52">
        <f t="shared" si="33"/>
        <v>53.977470000000004</v>
      </c>
      <c r="G272" s="52">
        <f t="shared" si="34"/>
        <v>58.990551957792</v>
      </c>
      <c r="H272" s="4" t="s">
        <v>136</v>
      </c>
      <c r="I272" s="3">
        <v>53.77832</v>
      </c>
      <c r="J272" s="3">
        <v>55.29226</v>
      </c>
      <c r="K272" s="3">
        <v>52.86183</v>
      </c>
      <c r="L272" s="63"/>
      <c r="M272" s="63"/>
    </row>
    <row r="273" spans="1:13" ht="24">
      <c r="A273" s="4">
        <v>6</v>
      </c>
      <c r="B273" s="177">
        <v>40687</v>
      </c>
      <c r="C273" s="3">
        <v>306.17</v>
      </c>
      <c r="D273" s="3">
        <v>43.095</v>
      </c>
      <c r="E273" s="3">
        <f t="shared" si="21"/>
        <v>3.723408</v>
      </c>
      <c r="F273" s="52">
        <f t="shared" si="33"/>
        <v>26.045096666666666</v>
      </c>
      <c r="G273" s="52">
        <f t="shared" si="34"/>
        <v>96.97652128944</v>
      </c>
      <c r="H273" s="4" t="s">
        <v>137</v>
      </c>
      <c r="I273" s="3">
        <v>23.1269</v>
      </c>
      <c r="J273" s="3">
        <v>30.85634</v>
      </c>
      <c r="K273" s="3">
        <v>24.15205</v>
      </c>
      <c r="L273" s="63"/>
      <c r="M273" s="63"/>
    </row>
    <row r="274" spans="1:13" ht="24">
      <c r="A274" s="4">
        <v>7</v>
      </c>
      <c r="B274" s="177">
        <v>40696</v>
      </c>
      <c r="C274" s="3">
        <v>306.11</v>
      </c>
      <c r="D274" s="3">
        <v>37.905</v>
      </c>
      <c r="E274" s="3">
        <f t="shared" si="21"/>
        <v>3.274992</v>
      </c>
      <c r="F274" s="52">
        <f t="shared" si="33"/>
        <v>28.420853333333337</v>
      </c>
      <c r="G274" s="52">
        <f t="shared" si="34"/>
        <v>93.07806729984001</v>
      </c>
      <c r="H274" s="4" t="s">
        <v>117</v>
      </c>
      <c r="I274" s="3">
        <v>25.15452</v>
      </c>
      <c r="J274" s="3">
        <v>27.83348</v>
      </c>
      <c r="K274" s="3">
        <v>32.27456</v>
      </c>
      <c r="L274" s="63"/>
      <c r="M274" s="63"/>
    </row>
    <row r="275" spans="1:13" ht="24">
      <c r="A275" s="4">
        <v>8</v>
      </c>
      <c r="B275" s="177">
        <v>40707</v>
      </c>
      <c r="C275" s="3">
        <v>304.8</v>
      </c>
      <c r="D275" s="3">
        <v>1.601</v>
      </c>
      <c r="E275" s="3">
        <f t="shared" si="21"/>
        <v>0.13832640000000002</v>
      </c>
      <c r="F275" s="52">
        <f t="shared" si="33"/>
        <v>18.567146666666666</v>
      </c>
      <c r="G275" s="52">
        <f t="shared" si="34"/>
        <v>2.5683265566720004</v>
      </c>
      <c r="H275" s="4" t="s">
        <v>118</v>
      </c>
      <c r="I275" s="3">
        <v>18.90061</v>
      </c>
      <c r="J275" s="3">
        <v>17.36385</v>
      </c>
      <c r="K275" s="3">
        <v>19.43698</v>
      </c>
      <c r="L275" s="63"/>
      <c r="M275" s="63"/>
    </row>
    <row r="276" spans="1:13" ht="24">
      <c r="A276" s="4">
        <v>9</v>
      </c>
      <c r="B276" s="177">
        <v>40714</v>
      </c>
      <c r="C276" s="3">
        <v>305.65</v>
      </c>
      <c r="D276" s="3">
        <v>27.485</v>
      </c>
      <c r="E276" s="3">
        <f t="shared" si="21"/>
        <v>2.374704</v>
      </c>
      <c r="F276" s="52">
        <f t="shared" si="33"/>
        <v>140.79267666666667</v>
      </c>
      <c r="G276" s="52">
        <f t="shared" si="34"/>
        <v>334.34093245104</v>
      </c>
      <c r="H276" s="95" t="s">
        <v>97</v>
      </c>
      <c r="I276" s="3">
        <v>140.95686</v>
      </c>
      <c r="J276" s="3">
        <v>127.74995</v>
      </c>
      <c r="K276" s="3">
        <v>153.67122</v>
      </c>
      <c r="L276" s="63"/>
      <c r="M276" s="63"/>
    </row>
    <row r="277" spans="1:13" ht="24">
      <c r="A277" s="4">
        <v>10</v>
      </c>
      <c r="B277" s="82">
        <v>19918</v>
      </c>
      <c r="C277" s="3">
        <v>304.91</v>
      </c>
      <c r="D277" s="3">
        <v>2.359</v>
      </c>
      <c r="E277" s="3">
        <f t="shared" si="21"/>
        <v>0.20381760000000002</v>
      </c>
      <c r="F277" s="52">
        <f t="shared" si="33"/>
        <v>34.38108333333333</v>
      </c>
      <c r="G277" s="52">
        <f t="shared" si="34"/>
        <v>7.0074698903999995</v>
      </c>
      <c r="H277" s="4" t="s">
        <v>98</v>
      </c>
      <c r="I277" s="3">
        <v>40.1952</v>
      </c>
      <c r="J277" s="3">
        <v>20.74047</v>
      </c>
      <c r="K277" s="3">
        <v>42.20758</v>
      </c>
      <c r="L277" s="63"/>
      <c r="M277" s="63"/>
    </row>
    <row r="278" spans="1:13" ht="24">
      <c r="A278" s="4">
        <v>11</v>
      </c>
      <c r="B278" s="82">
        <v>19926</v>
      </c>
      <c r="C278" s="3">
        <v>305.16</v>
      </c>
      <c r="D278" s="3">
        <v>7.415</v>
      </c>
      <c r="E278" s="3">
        <f t="shared" si="21"/>
        <v>0.640656</v>
      </c>
      <c r="F278" s="52">
        <f t="shared" si="33"/>
        <v>36.910313333333335</v>
      </c>
      <c r="G278" s="52">
        <f t="shared" si="34"/>
        <v>23.646813698880003</v>
      </c>
      <c r="H278" s="4" t="s">
        <v>119</v>
      </c>
      <c r="I278" s="3">
        <v>32.19198</v>
      </c>
      <c r="J278" s="3">
        <v>48.31088</v>
      </c>
      <c r="K278" s="3">
        <v>30.22808</v>
      </c>
      <c r="L278" s="63"/>
      <c r="M278" s="63"/>
    </row>
    <row r="279" spans="1:13" ht="24">
      <c r="A279" s="4">
        <v>12</v>
      </c>
      <c r="B279" s="82">
        <v>19930</v>
      </c>
      <c r="C279" s="3">
        <v>305.2</v>
      </c>
      <c r="D279" s="3">
        <v>8.373</v>
      </c>
      <c r="E279" s="3">
        <f t="shared" si="21"/>
        <v>0.7234271999999999</v>
      </c>
      <c r="F279" s="52">
        <f t="shared" si="33"/>
        <v>36.35435666666667</v>
      </c>
      <c r="G279" s="52">
        <f t="shared" si="34"/>
        <v>26.299730451168</v>
      </c>
      <c r="H279" s="4" t="s">
        <v>120</v>
      </c>
      <c r="I279" s="3">
        <v>42.44168</v>
      </c>
      <c r="J279" s="3">
        <v>23.43615</v>
      </c>
      <c r="K279" s="3">
        <v>43.18524</v>
      </c>
      <c r="L279" s="63"/>
      <c r="M279" s="63"/>
    </row>
    <row r="280" spans="1:13" ht="24">
      <c r="A280" s="4">
        <v>13</v>
      </c>
      <c r="B280" s="82">
        <v>19942</v>
      </c>
      <c r="C280" s="3">
        <v>306.49</v>
      </c>
      <c r="D280" s="3">
        <v>59.318</v>
      </c>
      <c r="E280" s="3">
        <f t="shared" si="21"/>
        <v>5.1250752</v>
      </c>
      <c r="F280" s="52">
        <f t="shared" si="33"/>
        <v>163.98457666666667</v>
      </c>
      <c r="G280" s="52">
        <f t="shared" si="34"/>
        <v>840.4332870568321</v>
      </c>
      <c r="H280" s="4" t="s">
        <v>121</v>
      </c>
      <c r="I280" s="3">
        <v>160.79607</v>
      </c>
      <c r="J280" s="3">
        <v>171.61977</v>
      </c>
      <c r="K280" s="3">
        <v>159.53789</v>
      </c>
      <c r="L280" s="63"/>
      <c r="M280" s="63"/>
    </row>
    <row r="281" spans="1:13" ht="24">
      <c r="A281" s="4">
        <v>14</v>
      </c>
      <c r="B281" s="82">
        <v>19953</v>
      </c>
      <c r="C281" s="3">
        <v>306.78</v>
      </c>
      <c r="D281" s="3">
        <v>85.753</v>
      </c>
      <c r="E281" s="3">
        <f t="shared" si="21"/>
        <v>7.409059200000001</v>
      </c>
      <c r="F281" s="52">
        <f t="shared" si="33"/>
        <v>99.63994666666667</v>
      </c>
      <c r="G281" s="52">
        <f t="shared" si="34"/>
        <v>738.2382635381762</v>
      </c>
      <c r="H281" s="4" t="s">
        <v>107</v>
      </c>
      <c r="I281" s="3">
        <v>99.13976</v>
      </c>
      <c r="J281" s="3">
        <v>90.87669</v>
      </c>
      <c r="K281" s="3">
        <v>108.90339</v>
      </c>
      <c r="L281" s="63"/>
      <c r="M281" s="63"/>
    </row>
    <row r="282" spans="1:13" ht="24">
      <c r="A282" s="4">
        <v>15</v>
      </c>
      <c r="B282" s="82">
        <v>19961</v>
      </c>
      <c r="C282" s="3">
        <v>306.51</v>
      </c>
      <c r="D282" s="3">
        <v>77.762</v>
      </c>
      <c r="E282" s="3">
        <f t="shared" si="21"/>
        <v>6.7186368000000005</v>
      </c>
      <c r="F282" s="52">
        <f t="shared" si="33"/>
        <v>132.74314999999999</v>
      </c>
      <c r="G282" s="52">
        <f t="shared" si="34"/>
        <v>891.85301253792</v>
      </c>
      <c r="H282" s="4" t="s">
        <v>122</v>
      </c>
      <c r="I282" s="3">
        <v>129.77796</v>
      </c>
      <c r="J282" s="3">
        <v>129.58746</v>
      </c>
      <c r="K282" s="3">
        <v>138.86403</v>
      </c>
      <c r="L282" s="63"/>
      <c r="M282" s="63"/>
    </row>
    <row r="283" spans="1:13" ht="24">
      <c r="A283" s="4">
        <v>16</v>
      </c>
      <c r="B283" s="82">
        <v>19972</v>
      </c>
      <c r="C283" s="3">
        <v>305.83</v>
      </c>
      <c r="D283" s="3">
        <v>31.504</v>
      </c>
      <c r="E283" s="3">
        <f t="shared" si="21"/>
        <v>2.7219456</v>
      </c>
      <c r="F283" s="52">
        <f t="shared" si="33"/>
        <v>69.79330666666665</v>
      </c>
      <c r="G283" s="52">
        <f t="shared" si="34"/>
        <v>189.97358399078396</v>
      </c>
      <c r="H283" s="4" t="s">
        <v>123</v>
      </c>
      <c r="I283" s="3">
        <v>74.3042</v>
      </c>
      <c r="J283" s="3">
        <v>68.00961</v>
      </c>
      <c r="K283" s="3">
        <v>67.06611</v>
      </c>
      <c r="L283" s="63"/>
      <c r="M283" s="63"/>
    </row>
    <row r="284" spans="1:13" ht="24">
      <c r="A284" s="4">
        <v>17</v>
      </c>
      <c r="B284" s="82">
        <v>19981</v>
      </c>
      <c r="C284" s="3">
        <v>306.77</v>
      </c>
      <c r="D284" s="96">
        <v>83.57</v>
      </c>
      <c r="E284" s="3">
        <f t="shared" si="21"/>
        <v>7.220448</v>
      </c>
      <c r="F284" s="52">
        <f t="shared" si="33"/>
        <v>70.82531666666667</v>
      </c>
      <c r="G284" s="52">
        <f t="shared" si="34"/>
        <v>511.3905160752</v>
      </c>
      <c r="H284" s="4" t="s">
        <v>124</v>
      </c>
      <c r="I284" s="3">
        <v>74.79103</v>
      </c>
      <c r="J284" s="3">
        <v>73.91502</v>
      </c>
      <c r="K284" s="3">
        <v>63.7699</v>
      </c>
      <c r="L284" s="63"/>
      <c r="M284" s="63"/>
    </row>
    <row r="285" spans="1:13" ht="24">
      <c r="A285" s="4">
        <v>18</v>
      </c>
      <c r="B285" s="82">
        <v>19989</v>
      </c>
      <c r="C285" s="3">
        <v>306.7</v>
      </c>
      <c r="D285" s="96">
        <v>96.48</v>
      </c>
      <c r="E285" s="3">
        <f t="shared" si="21"/>
        <v>8.335872</v>
      </c>
      <c r="F285" s="52">
        <f t="shared" si="33"/>
        <v>48.898356666666665</v>
      </c>
      <c r="G285" s="52">
        <f t="shared" si="34"/>
        <v>407.61044218368</v>
      </c>
      <c r="H285" s="4" t="s">
        <v>109</v>
      </c>
      <c r="I285" s="3">
        <v>42.58717</v>
      </c>
      <c r="J285" s="3">
        <v>46.234</v>
      </c>
      <c r="K285" s="3">
        <v>57.8739</v>
      </c>
      <c r="L285" s="63"/>
      <c r="M285" s="63"/>
    </row>
    <row r="286" spans="1:13" ht="24">
      <c r="A286" s="4">
        <v>19</v>
      </c>
      <c r="B286" s="82">
        <v>20004</v>
      </c>
      <c r="C286" s="3">
        <v>305.31</v>
      </c>
      <c r="D286" s="96">
        <v>9.765</v>
      </c>
      <c r="E286" s="3">
        <f t="shared" si="21"/>
        <v>0.8436960000000001</v>
      </c>
      <c r="F286" s="52">
        <f t="shared" si="33"/>
        <v>25.35165333333333</v>
      </c>
      <c r="G286" s="52">
        <f t="shared" si="34"/>
        <v>21.38908851072</v>
      </c>
      <c r="H286" s="4" t="s">
        <v>110</v>
      </c>
      <c r="I286" s="3">
        <v>33.74992</v>
      </c>
      <c r="J286" s="3">
        <v>21.6982</v>
      </c>
      <c r="K286" s="3">
        <v>20.60684</v>
      </c>
      <c r="L286" s="63"/>
      <c r="M286" s="63"/>
    </row>
    <row r="287" spans="1:13" ht="24">
      <c r="A287" s="4">
        <v>20</v>
      </c>
      <c r="B287" s="82">
        <v>20009</v>
      </c>
      <c r="C287" s="3">
        <v>305.27</v>
      </c>
      <c r="D287" s="96">
        <v>9.228</v>
      </c>
      <c r="E287" s="3">
        <f t="shared" si="21"/>
        <v>0.7972992</v>
      </c>
      <c r="F287" s="52">
        <f t="shared" si="33"/>
        <v>26.704430000000002</v>
      </c>
      <c r="G287" s="52">
        <f t="shared" si="34"/>
        <v>21.291420675456003</v>
      </c>
      <c r="H287" s="4" t="s">
        <v>111</v>
      </c>
      <c r="I287" s="3">
        <v>27.06443</v>
      </c>
      <c r="J287" s="3">
        <v>35.84577</v>
      </c>
      <c r="K287" s="3">
        <v>17.20309</v>
      </c>
      <c r="L287" s="63"/>
      <c r="M287" s="63"/>
    </row>
    <row r="288" spans="1:13" ht="24">
      <c r="A288" s="4">
        <v>21</v>
      </c>
      <c r="B288" s="82">
        <v>20016</v>
      </c>
      <c r="C288" s="3">
        <v>305.23</v>
      </c>
      <c r="D288" s="96">
        <v>8.256</v>
      </c>
      <c r="E288" s="3">
        <f t="shared" si="21"/>
        <v>0.7133184</v>
      </c>
      <c r="F288" s="52">
        <f t="shared" si="33"/>
        <v>21.23479</v>
      </c>
      <c r="G288" s="52">
        <f t="shared" si="34"/>
        <v>15.147166427136</v>
      </c>
      <c r="H288" s="4" t="s">
        <v>89</v>
      </c>
      <c r="I288" s="3">
        <v>17.20309</v>
      </c>
      <c r="J288" s="3">
        <v>25.69684</v>
      </c>
      <c r="K288" s="3">
        <v>20.80444</v>
      </c>
      <c r="L288" s="63"/>
      <c r="M288" s="63"/>
    </row>
    <row r="289" spans="1:13" ht="24">
      <c r="A289" s="4">
        <v>22</v>
      </c>
      <c r="B289" s="82">
        <v>20033</v>
      </c>
      <c r="C289" s="3">
        <v>305.2</v>
      </c>
      <c r="D289" s="96">
        <v>7.371</v>
      </c>
      <c r="E289" s="3">
        <f t="shared" si="21"/>
        <v>0.6368544</v>
      </c>
      <c r="F289" s="52">
        <f t="shared" si="33"/>
        <v>6.8406666666666665</v>
      </c>
      <c r="G289" s="52">
        <f t="shared" si="34"/>
        <v>4.3565086656</v>
      </c>
      <c r="H289" s="4" t="s">
        <v>90</v>
      </c>
      <c r="I289" s="3">
        <v>9.28095</v>
      </c>
      <c r="J289" s="3">
        <v>5.9822</v>
      </c>
      <c r="K289" s="3">
        <v>5.25885</v>
      </c>
      <c r="L289" s="63"/>
      <c r="M289" s="63"/>
    </row>
    <row r="290" spans="1:13" ht="24">
      <c r="A290" s="4">
        <v>23</v>
      </c>
      <c r="B290" s="82">
        <v>20037</v>
      </c>
      <c r="C290" s="3">
        <v>305.19</v>
      </c>
      <c r="D290" s="96">
        <v>7.804</v>
      </c>
      <c r="E290" s="3">
        <f t="shared" si="21"/>
        <v>0.6742656</v>
      </c>
      <c r="F290" s="52">
        <f t="shared" si="33"/>
        <v>1.2791366666666668</v>
      </c>
      <c r="G290" s="52">
        <f t="shared" si="34"/>
        <v>0.8624778520320001</v>
      </c>
      <c r="H290" s="4" t="s">
        <v>112</v>
      </c>
      <c r="I290" s="3">
        <v>1.05641</v>
      </c>
      <c r="J290" s="3">
        <v>1.30162</v>
      </c>
      <c r="K290" s="3">
        <v>1.47938</v>
      </c>
      <c r="L290" s="63"/>
      <c r="M290" s="63"/>
    </row>
    <row r="291" spans="1:13" ht="24">
      <c r="A291" s="4">
        <v>24</v>
      </c>
      <c r="B291" s="82">
        <v>20044</v>
      </c>
      <c r="C291" s="3">
        <v>305.18</v>
      </c>
      <c r="D291" s="96">
        <v>7.569</v>
      </c>
      <c r="E291" s="3">
        <f t="shared" si="21"/>
        <v>0.6539616</v>
      </c>
      <c r="F291" s="52">
        <f t="shared" si="33"/>
        <v>2.12827</v>
      </c>
      <c r="G291" s="52">
        <f t="shared" si="34"/>
        <v>1.3918068544320001</v>
      </c>
      <c r="H291" s="4" t="s">
        <v>125</v>
      </c>
      <c r="I291" s="3">
        <v>1.0083</v>
      </c>
      <c r="J291" s="3">
        <v>2.70334</v>
      </c>
      <c r="K291" s="3">
        <v>2.67317</v>
      </c>
      <c r="L291" s="63"/>
      <c r="M291" s="63"/>
    </row>
    <row r="292" spans="1:13" ht="24">
      <c r="A292" s="4">
        <v>25</v>
      </c>
      <c r="B292" s="82">
        <v>20066</v>
      </c>
      <c r="C292" s="3">
        <v>304.99</v>
      </c>
      <c r="D292" s="96">
        <v>3.794</v>
      </c>
      <c r="E292" s="3">
        <f t="shared" si="21"/>
        <v>0.3278016</v>
      </c>
      <c r="F292" s="52">
        <f t="shared" si="33"/>
        <v>5.719133333333333</v>
      </c>
      <c r="G292" s="52">
        <f t="shared" si="34"/>
        <v>1.8747410572799998</v>
      </c>
      <c r="H292" s="4" t="s">
        <v>92</v>
      </c>
      <c r="I292" s="3">
        <v>6.14966</v>
      </c>
      <c r="J292" s="3">
        <v>10.37814</v>
      </c>
      <c r="K292" s="3">
        <v>0.6296</v>
      </c>
      <c r="L292" s="63"/>
      <c r="M292" s="63"/>
    </row>
    <row r="293" spans="1:13" ht="24">
      <c r="A293" s="4">
        <v>26</v>
      </c>
      <c r="B293" s="82">
        <v>20072</v>
      </c>
      <c r="C293" s="3">
        <v>305</v>
      </c>
      <c r="D293" s="96">
        <v>3.621</v>
      </c>
      <c r="E293" s="3">
        <f t="shared" si="21"/>
        <v>0.31285440000000003</v>
      </c>
      <c r="F293" s="52">
        <f t="shared" si="33"/>
        <v>1.6533933333333335</v>
      </c>
      <c r="G293" s="52">
        <f t="shared" si="34"/>
        <v>0.5172713792640001</v>
      </c>
      <c r="H293" s="4" t="s">
        <v>93</v>
      </c>
      <c r="I293" s="3">
        <v>0.36716</v>
      </c>
      <c r="J293" s="3">
        <v>0.31586</v>
      </c>
      <c r="K293" s="3">
        <v>4.27716</v>
      </c>
      <c r="L293" s="63"/>
      <c r="M293" s="63"/>
    </row>
    <row r="294" spans="1:13" ht="24">
      <c r="A294" s="4">
        <v>27</v>
      </c>
      <c r="B294" s="82">
        <v>20079</v>
      </c>
      <c r="C294" s="3">
        <v>304.9</v>
      </c>
      <c r="D294" s="96">
        <v>1.984</v>
      </c>
      <c r="E294" s="3">
        <f t="shared" si="21"/>
        <v>0.1714176</v>
      </c>
      <c r="F294" s="52">
        <f t="shared" si="33"/>
        <v>20.514096666666664</v>
      </c>
      <c r="G294" s="52">
        <f t="shared" si="34"/>
        <v>3.5164772167679996</v>
      </c>
      <c r="H294" s="4" t="s">
        <v>126</v>
      </c>
      <c r="I294" s="3">
        <v>24.78929</v>
      </c>
      <c r="J294" s="3">
        <v>16.38294</v>
      </c>
      <c r="K294" s="3">
        <v>20.37006</v>
      </c>
      <c r="L294" s="63"/>
      <c r="M294" s="63"/>
    </row>
    <row r="295" spans="1:13" ht="24">
      <c r="A295" s="4">
        <v>28</v>
      </c>
      <c r="B295" s="82">
        <v>20094</v>
      </c>
      <c r="C295" s="3">
        <v>305.06</v>
      </c>
      <c r="D295" s="96">
        <v>4.89</v>
      </c>
      <c r="E295" s="3">
        <f t="shared" si="21"/>
        <v>0.422496</v>
      </c>
      <c r="F295" s="52">
        <f t="shared" si="33"/>
        <v>7.931743333333333</v>
      </c>
      <c r="G295" s="52">
        <f t="shared" si="34"/>
        <v>3.3511298313599998</v>
      </c>
      <c r="H295" s="4" t="s">
        <v>127</v>
      </c>
      <c r="I295" s="3">
        <v>5.85973</v>
      </c>
      <c r="J295" s="3">
        <v>8.6552</v>
      </c>
      <c r="K295" s="3">
        <v>9.2803</v>
      </c>
      <c r="L295" s="63"/>
      <c r="M295" s="63"/>
    </row>
    <row r="296" spans="1:13" ht="24">
      <c r="A296" s="4">
        <v>29</v>
      </c>
      <c r="B296" s="82">
        <v>20099</v>
      </c>
      <c r="C296" s="3">
        <v>305.19</v>
      </c>
      <c r="D296" s="96">
        <v>7.577</v>
      </c>
      <c r="E296" s="3">
        <f t="shared" si="21"/>
        <v>0.6546528</v>
      </c>
      <c r="F296" s="52">
        <f t="shared" si="33"/>
        <v>0.8908066666666666</v>
      </c>
      <c r="G296" s="52">
        <f t="shared" si="34"/>
        <v>0.583169078592</v>
      </c>
      <c r="H296" s="4" t="s">
        <v>128</v>
      </c>
      <c r="I296" s="3">
        <v>1.2252</v>
      </c>
      <c r="J296" s="3">
        <v>0.47307</v>
      </c>
      <c r="K296" s="3">
        <v>0.97415</v>
      </c>
      <c r="L296" s="63"/>
      <c r="M296" s="63"/>
    </row>
    <row r="297" spans="1:13" ht="24">
      <c r="A297" s="4">
        <v>30</v>
      </c>
      <c r="B297" s="82">
        <v>20114</v>
      </c>
      <c r="C297" s="3">
        <v>305.05</v>
      </c>
      <c r="D297" s="96">
        <v>4.459</v>
      </c>
      <c r="E297" s="3">
        <f t="shared" si="21"/>
        <v>0.3852576</v>
      </c>
      <c r="F297" s="52">
        <f t="shared" si="33"/>
        <v>0.8646600000000001</v>
      </c>
      <c r="G297" s="52">
        <f t="shared" si="34"/>
        <v>0.33311683641600004</v>
      </c>
      <c r="H297" s="4" t="s">
        <v>129</v>
      </c>
      <c r="I297" s="3">
        <v>0.78867</v>
      </c>
      <c r="J297" s="3">
        <v>1.04297</v>
      </c>
      <c r="K297" s="3">
        <v>0.76234</v>
      </c>
      <c r="L297" s="63"/>
      <c r="M297" s="63"/>
    </row>
    <row r="298" spans="1:13" ht="24">
      <c r="A298" s="4">
        <v>31</v>
      </c>
      <c r="B298" s="82">
        <v>20126</v>
      </c>
      <c r="C298" s="3">
        <v>306.08</v>
      </c>
      <c r="D298" s="96">
        <v>38.449</v>
      </c>
      <c r="E298" s="3">
        <f t="shared" si="21"/>
        <v>3.3219936</v>
      </c>
      <c r="F298" s="52">
        <f t="shared" si="33"/>
        <v>15.946576666666665</v>
      </c>
      <c r="G298" s="52">
        <f t="shared" si="34"/>
        <v>52.97442562857599</v>
      </c>
      <c r="H298" s="4" t="s">
        <v>130</v>
      </c>
      <c r="I298" s="3">
        <v>10.17451</v>
      </c>
      <c r="J298" s="3">
        <v>17.35821</v>
      </c>
      <c r="K298" s="3">
        <v>20.30701</v>
      </c>
      <c r="L298" s="63"/>
      <c r="M298" s="63"/>
    </row>
    <row r="299" spans="1:13" ht="24">
      <c r="A299" s="4">
        <v>32</v>
      </c>
      <c r="B299" s="82">
        <v>20133</v>
      </c>
      <c r="C299" s="3">
        <v>306.05</v>
      </c>
      <c r="D299" s="96">
        <v>35.449</v>
      </c>
      <c r="E299" s="3">
        <f t="shared" si="21"/>
        <v>3.0627936</v>
      </c>
      <c r="F299" s="52">
        <f t="shared" si="33"/>
        <v>15.369506666666666</v>
      </c>
      <c r="G299" s="52">
        <f t="shared" si="34"/>
        <v>47.073626653824</v>
      </c>
      <c r="H299" s="4" t="s">
        <v>131</v>
      </c>
      <c r="I299" s="3">
        <v>25.8056</v>
      </c>
      <c r="J299" s="3">
        <v>10.40977</v>
      </c>
      <c r="K299" s="3">
        <v>9.89315</v>
      </c>
      <c r="L299" s="63"/>
      <c r="M299" s="63"/>
    </row>
    <row r="300" spans="1:13" ht="24">
      <c r="A300" s="4">
        <v>33</v>
      </c>
      <c r="B300" s="82">
        <v>20140</v>
      </c>
      <c r="C300" s="3">
        <v>305.34</v>
      </c>
      <c r="D300" s="96">
        <v>11.477</v>
      </c>
      <c r="E300" s="3">
        <f t="shared" si="21"/>
        <v>0.9916128000000001</v>
      </c>
      <c r="F300" s="52">
        <f t="shared" si="33"/>
        <v>21.781153333333332</v>
      </c>
      <c r="G300" s="52">
        <f t="shared" si="34"/>
        <v>21.598470444096</v>
      </c>
      <c r="H300" s="4" t="s">
        <v>138</v>
      </c>
      <c r="I300" s="3">
        <v>16.41557</v>
      </c>
      <c r="J300" s="3">
        <v>27.12296</v>
      </c>
      <c r="K300" s="3">
        <v>21.80493</v>
      </c>
      <c r="L300" s="63"/>
      <c r="M300" s="63"/>
    </row>
    <row r="301" spans="1:23" s="307" customFormat="1" ht="24">
      <c r="A301" s="312">
        <v>34</v>
      </c>
      <c r="B301" s="313">
        <v>20150</v>
      </c>
      <c r="C301" s="314"/>
      <c r="D301" s="317"/>
      <c r="E301" s="314"/>
      <c r="F301" s="304"/>
      <c r="G301" s="304"/>
      <c r="H301" s="312" t="s">
        <v>139</v>
      </c>
      <c r="I301" s="314"/>
      <c r="J301" s="314"/>
      <c r="K301" s="314"/>
      <c r="L301" s="313">
        <v>20150</v>
      </c>
      <c r="M301" s="314">
        <v>305.15</v>
      </c>
      <c r="N301" s="317">
        <v>7.047</v>
      </c>
      <c r="O301" s="314">
        <f>N301*0.0864</f>
        <v>0.6088608</v>
      </c>
      <c r="P301" s="304">
        <f>+AVERAGE(S301:U301)</f>
        <v>0</v>
      </c>
      <c r="Q301" s="304">
        <f>P301*O301</f>
        <v>0</v>
      </c>
      <c r="R301" s="312" t="s">
        <v>139</v>
      </c>
      <c r="S301" s="314">
        <v>0</v>
      </c>
      <c r="T301" s="314">
        <v>0</v>
      </c>
      <c r="U301" s="314">
        <v>0</v>
      </c>
      <c r="V301" s="306"/>
      <c r="W301" s="306"/>
    </row>
    <row r="302" spans="1:23" s="307" customFormat="1" ht="24">
      <c r="A302" s="312">
        <v>35</v>
      </c>
      <c r="B302" s="313">
        <v>20167</v>
      </c>
      <c r="C302" s="314"/>
      <c r="D302" s="317"/>
      <c r="E302" s="314"/>
      <c r="F302" s="304"/>
      <c r="G302" s="304"/>
      <c r="H302" s="312" t="s">
        <v>140</v>
      </c>
      <c r="I302" s="314"/>
      <c r="J302" s="314"/>
      <c r="K302" s="314"/>
      <c r="L302" s="313">
        <v>20167</v>
      </c>
      <c r="M302" s="314">
        <v>305.09</v>
      </c>
      <c r="N302" s="317">
        <v>5.679</v>
      </c>
      <c r="O302" s="314">
        <f>N302*0.0864</f>
        <v>0.49066560000000004</v>
      </c>
      <c r="P302" s="304">
        <f>+AVERAGE(S302:U302)</f>
        <v>0</v>
      </c>
      <c r="Q302" s="304">
        <f>P302*O302</f>
        <v>0</v>
      </c>
      <c r="R302" s="312" t="s">
        <v>140</v>
      </c>
      <c r="S302" s="314">
        <v>0</v>
      </c>
      <c r="T302" s="314">
        <v>0</v>
      </c>
      <c r="U302" s="314">
        <v>0</v>
      </c>
      <c r="V302" s="306"/>
      <c r="W302" s="306"/>
    </row>
    <row r="303" spans="1:23" s="307" customFormat="1" ht="24">
      <c r="A303" s="318">
        <v>36</v>
      </c>
      <c r="B303" s="319">
        <v>20175</v>
      </c>
      <c r="C303" s="320"/>
      <c r="D303" s="321"/>
      <c r="E303" s="320"/>
      <c r="F303" s="304"/>
      <c r="G303" s="304"/>
      <c r="H303" s="318" t="s">
        <v>141</v>
      </c>
      <c r="I303" s="320"/>
      <c r="J303" s="320"/>
      <c r="K303" s="320"/>
      <c r="L303" s="319">
        <v>20175</v>
      </c>
      <c r="M303" s="320">
        <v>305.21</v>
      </c>
      <c r="N303" s="321">
        <v>7.93</v>
      </c>
      <c r="O303" s="320">
        <f>N303*0.0864</f>
        <v>0.685152</v>
      </c>
      <c r="P303" s="304">
        <f>+AVERAGE(S303:U303)</f>
        <v>0</v>
      </c>
      <c r="Q303" s="304">
        <f>P303*O303</f>
        <v>0</v>
      </c>
      <c r="R303" s="318" t="s">
        <v>141</v>
      </c>
      <c r="S303" s="320">
        <v>0</v>
      </c>
      <c r="T303" s="320">
        <v>0</v>
      </c>
      <c r="U303" s="320">
        <v>0</v>
      </c>
      <c r="V303" s="306"/>
      <c r="W303" s="306"/>
    </row>
    <row r="304" spans="1:13" ht="24">
      <c r="A304" s="4">
        <v>1</v>
      </c>
      <c r="B304" s="83">
        <v>20181</v>
      </c>
      <c r="C304" s="52">
        <v>305.2</v>
      </c>
      <c r="D304" s="59">
        <v>8.238</v>
      </c>
      <c r="E304" s="52">
        <f t="shared" si="21"/>
        <v>0.7117632</v>
      </c>
      <c r="F304" s="52">
        <f aca="true" t="shared" si="35" ref="F304:F387">+AVERAGE(I304:K304)</f>
        <v>17.36747</v>
      </c>
      <c r="G304" s="52">
        <f aca="true" t="shared" si="36" ref="G304:G387">F304*E304</f>
        <v>12.361526023104002</v>
      </c>
      <c r="H304" s="95" t="s">
        <v>132</v>
      </c>
      <c r="I304" s="52">
        <v>30.55177</v>
      </c>
      <c r="J304" s="52">
        <v>13.81818</v>
      </c>
      <c r="K304" s="52">
        <v>7.73246</v>
      </c>
      <c r="L304" s="63"/>
      <c r="M304" s="63"/>
    </row>
    <row r="305" spans="1:13" ht="24">
      <c r="A305" s="4">
        <v>2</v>
      </c>
      <c r="B305" s="82">
        <v>20197</v>
      </c>
      <c r="C305" s="3">
        <v>305.18</v>
      </c>
      <c r="D305" s="96">
        <v>7.617</v>
      </c>
      <c r="E305" s="3">
        <f t="shared" si="21"/>
        <v>0.6581088</v>
      </c>
      <c r="F305" s="52">
        <f t="shared" si="35"/>
        <v>8.11839</v>
      </c>
      <c r="G305" s="52">
        <f t="shared" si="36"/>
        <v>5.342783900832</v>
      </c>
      <c r="H305" s="95" t="s">
        <v>133</v>
      </c>
      <c r="I305" s="3">
        <v>7.84068</v>
      </c>
      <c r="J305" s="3">
        <v>13.49362</v>
      </c>
      <c r="K305" s="3">
        <v>3.02087</v>
      </c>
      <c r="L305" s="63"/>
      <c r="M305" s="63"/>
    </row>
    <row r="306" spans="1:13" ht="24">
      <c r="A306" s="4">
        <v>3</v>
      </c>
      <c r="B306" s="82">
        <v>20203</v>
      </c>
      <c r="C306" s="3">
        <v>305.18</v>
      </c>
      <c r="D306" s="96">
        <v>7.62</v>
      </c>
      <c r="E306" s="3">
        <f t="shared" si="21"/>
        <v>0.6583680000000001</v>
      </c>
      <c r="F306" s="52">
        <f t="shared" si="35"/>
        <v>7.878543333333334</v>
      </c>
      <c r="G306" s="52">
        <f t="shared" si="36"/>
        <v>5.186980817280001</v>
      </c>
      <c r="H306" s="4" t="s">
        <v>134</v>
      </c>
      <c r="I306" s="3">
        <v>17.92171</v>
      </c>
      <c r="J306" s="3">
        <v>1.41553</v>
      </c>
      <c r="K306" s="3">
        <v>4.29839</v>
      </c>
      <c r="L306" s="63"/>
      <c r="M306" s="63"/>
    </row>
    <row r="307" spans="1:23" s="307" customFormat="1" ht="24">
      <c r="A307" s="312">
        <v>4</v>
      </c>
      <c r="B307" s="313">
        <v>20210</v>
      </c>
      <c r="C307" s="314"/>
      <c r="D307" s="317"/>
      <c r="E307" s="314"/>
      <c r="F307" s="304"/>
      <c r="G307" s="304"/>
      <c r="H307" s="312" t="s">
        <v>135</v>
      </c>
      <c r="I307" s="314"/>
      <c r="J307" s="314"/>
      <c r="K307" s="314"/>
      <c r="L307" s="313">
        <v>20210</v>
      </c>
      <c r="M307" s="314">
        <v>305.17</v>
      </c>
      <c r="N307" s="317">
        <v>7.886</v>
      </c>
      <c r="O307" s="314">
        <f>N307*0.0864</f>
        <v>0.6813504</v>
      </c>
      <c r="P307" s="304">
        <f>+AVERAGE(S307:U307)</f>
        <v>0.86984</v>
      </c>
      <c r="Q307" s="304">
        <f>P307*O307</f>
        <v>0.592665831936</v>
      </c>
      <c r="R307" s="312" t="s">
        <v>135</v>
      </c>
      <c r="S307" s="314">
        <v>2.60952</v>
      </c>
      <c r="T307" s="314">
        <v>0</v>
      </c>
      <c r="U307" s="314">
        <v>0</v>
      </c>
      <c r="V307" s="306"/>
      <c r="W307" s="306"/>
    </row>
    <row r="308" spans="1:13" ht="24">
      <c r="A308" s="4">
        <v>5</v>
      </c>
      <c r="B308" s="82">
        <v>20218</v>
      </c>
      <c r="C308" s="3">
        <v>305.18</v>
      </c>
      <c r="D308" s="96">
        <v>7.93</v>
      </c>
      <c r="E308" s="3">
        <f t="shared" si="21"/>
        <v>0.685152</v>
      </c>
      <c r="F308" s="52">
        <f t="shared" si="35"/>
        <v>5.17206</v>
      </c>
      <c r="G308" s="52">
        <f t="shared" si="36"/>
        <v>3.54364725312</v>
      </c>
      <c r="H308" s="4" t="s">
        <v>136</v>
      </c>
      <c r="I308" s="3">
        <v>4.18921</v>
      </c>
      <c r="J308" s="3">
        <v>9.71817</v>
      </c>
      <c r="K308" s="3">
        <v>1.6088</v>
      </c>
      <c r="L308" s="63"/>
      <c r="M308" s="63"/>
    </row>
    <row r="309" spans="1:13" ht="24">
      <c r="A309" s="4">
        <v>6</v>
      </c>
      <c r="B309" s="82">
        <v>20230</v>
      </c>
      <c r="C309" s="3">
        <v>305.17</v>
      </c>
      <c r="D309" s="96">
        <v>7.529</v>
      </c>
      <c r="E309" s="3">
        <f t="shared" si="21"/>
        <v>0.6505056</v>
      </c>
      <c r="F309" s="52">
        <f t="shared" si="35"/>
        <v>2.8098636666666668</v>
      </c>
      <c r="G309" s="52">
        <f t="shared" si="36"/>
        <v>1.8278320504032002</v>
      </c>
      <c r="H309" s="4" t="s">
        <v>137</v>
      </c>
      <c r="I309" s="3">
        <v>1.29916</v>
      </c>
      <c r="J309" s="3">
        <v>3.459631</v>
      </c>
      <c r="K309" s="3">
        <v>3.6708</v>
      </c>
      <c r="L309" s="63"/>
      <c r="M309" s="63"/>
    </row>
    <row r="310" spans="1:13" ht="24">
      <c r="A310" s="4">
        <v>7</v>
      </c>
      <c r="B310" s="82">
        <v>20245</v>
      </c>
      <c r="C310" s="3">
        <v>305.19</v>
      </c>
      <c r="D310" s="3">
        <v>7.745</v>
      </c>
      <c r="E310" s="3">
        <f t="shared" si="21"/>
        <v>0.6691680000000001</v>
      </c>
      <c r="F310" s="52">
        <f t="shared" si="35"/>
        <v>6.367143333333334</v>
      </c>
      <c r="G310" s="52">
        <f t="shared" si="36"/>
        <v>4.260688570080001</v>
      </c>
      <c r="H310" s="4" t="s">
        <v>117</v>
      </c>
      <c r="I310" s="3">
        <v>3.09588</v>
      </c>
      <c r="J310" s="3">
        <v>11.72152</v>
      </c>
      <c r="K310" s="3">
        <v>4.28403</v>
      </c>
      <c r="L310" s="63"/>
      <c r="M310" s="63"/>
    </row>
    <row r="311" spans="1:13" ht="24">
      <c r="A311" s="4">
        <v>8</v>
      </c>
      <c r="B311" s="82">
        <v>20252</v>
      </c>
      <c r="C311" s="3">
        <v>305.17</v>
      </c>
      <c r="D311" s="3">
        <v>7.514</v>
      </c>
      <c r="E311" s="3">
        <f t="shared" si="21"/>
        <v>0.6492096</v>
      </c>
      <c r="F311" s="52">
        <f t="shared" si="35"/>
        <v>8.673353333333333</v>
      </c>
      <c r="G311" s="52">
        <f t="shared" si="36"/>
        <v>5.630824248192</v>
      </c>
      <c r="H311" s="4" t="s">
        <v>118</v>
      </c>
      <c r="I311" s="3">
        <v>10.16228</v>
      </c>
      <c r="J311" s="3">
        <v>4.69153</v>
      </c>
      <c r="K311" s="3">
        <v>11.16625</v>
      </c>
      <c r="L311" s="63"/>
      <c r="M311" s="63"/>
    </row>
    <row r="312" spans="1:13" ht="24">
      <c r="A312" s="4">
        <v>9</v>
      </c>
      <c r="B312" s="82">
        <v>20258</v>
      </c>
      <c r="C312" s="3">
        <v>305.16</v>
      </c>
      <c r="D312" s="3">
        <v>7.413</v>
      </c>
      <c r="E312" s="3">
        <f t="shared" si="21"/>
        <v>0.6404832</v>
      </c>
      <c r="F312" s="52">
        <f t="shared" si="35"/>
        <v>7.166910000000001</v>
      </c>
      <c r="G312" s="52">
        <f t="shared" si="36"/>
        <v>4.590285450912001</v>
      </c>
      <c r="H312" s="95" t="s">
        <v>97</v>
      </c>
      <c r="I312" s="3">
        <v>6.09694</v>
      </c>
      <c r="J312" s="3">
        <v>7.79872</v>
      </c>
      <c r="K312" s="3">
        <v>7.60507</v>
      </c>
      <c r="L312" s="63"/>
      <c r="M312" s="63"/>
    </row>
    <row r="313" spans="1:13" ht="24">
      <c r="A313" s="4">
        <v>10</v>
      </c>
      <c r="B313" s="82">
        <v>20280</v>
      </c>
      <c r="C313" s="3">
        <v>305.3</v>
      </c>
      <c r="D313" s="3">
        <v>9.955</v>
      </c>
      <c r="E313" s="3">
        <f t="shared" si="21"/>
        <v>0.8601120000000001</v>
      </c>
      <c r="F313" s="52">
        <f t="shared" si="35"/>
        <v>7.929423333333333</v>
      </c>
      <c r="G313" s="52">
        <f t="shared" si="36"/>
        <v>6.820192162080001</v>
      </c>
      <c r="H313" s="4" t="s">
        <v>98</v>
      </c>
      <c r="I313" s="3">
        <v>8.61781</v>
      </c>
      <c r="J313" s="3">
        <v>8.77482</v>
      </c>
      <c r="K313" s="3">
        <v>6.39564</v>
      </c>
      <c r="L313" s="63"/>
      <c r="M313" s="63"/>
    </row>
    <row r="314" spans="1:13" ht="24">
      <c r="A314" s="4">
        <v>11</v>
      </c>
      <c r="B314" s="82">
        <v>20286</v>
      </c>
      <c r="C314" s="3">
        <v>305.23</v>
      </c>
      <c r="D314" s="3">
        <v>8.741</v>
      </c>
      <c r="E314" s="3">
        <f t="shared" si="21"/>
        <v>0.7552224</v>
      </c>
      <c r="F314" s="52">
        <f t="shared" si="35"/>
        <v>17.875913333333333</v>
      </c>
      <c r="G314" s="52">
        <f t="shared" si="36"/>
        <v>13.500290169791999</v>
      </c>
      <c r="H314" s="4" t="s">
        <v>119</v>
      </c>
      <c r="I314" s="3">
        <v>13.86681</v>
      </c>
      <c r="J314" s="3">
        <v>20.59961</v>
      </c>
      <c r="K314" s="3">
        <v>19.16132</v>
      </c>
      <c r="L314" s="63"/>
      <c r="M314" s="63"/>
    </row>
    <row r="315" spans="1:23" s="307" customFormat="1" ht="24">
      <c r="A315" s="312">
        <v>12</v>
      </c>
      <c r="B315" s="313">
        <v>20293</v>
      </c>
      <c r="C315" s="314"/>
      <c r="D315" s="314"/>
      <c r="E315" s="314"/>
      <c r="F315" s="304"/>
      <c r="G315" s="304"/>
      <c r="H315" s="312" t="s">
        <v>120</v>
      </c>
      <c r="I315" s="314"/>
      <c r="J315" s="314"/>
      <c r="K315" s="314"/>
      <c r="L315" s="313">
        <v>20293</v>
      </c>
      <c r="M315" s="314">
        <v>305.23</v>
      </c>
      <c r="N315" s="314">
        <v>8.232</v>
      </c>
      <c r="O315" s="314">
        <f>N315*0.0864</f>
        <v>0.7112448</v>
      </c>
      <c r="P315" s="304">
        <f>+AVERAGE(S315:U315)</f>
        <v>0.95056</v>
      </c>
      <c r="Q315" s="304">
        <f>P315*O315</f>
        <v>0.676080857088</v>
      </c>
      <c r="R315" s="312" t="s">
        <v>120</v>
      </c>
      <c r="S315" s="314">
        <v>0.66984</v>
      </c>
      <c r="T315" s="314">
        <v>0.85404</v>
      </c>
      <c r="U315" s="314">
        <v>1.3278</v>
      </c>
      <c r="V315" s="306"/>
      <c r="W315" s="306"/>
    </row>
    <row r="316" spans="1:13" ht="24">
      <c r="A316" s="4">
        <v>13</v>
      </c>
      <c r="B316" s="82">
        <v>20307</v>
      </c>
      <c r="C316" s="3">
        <v>305.17</v>
      </c>
      <c r="D316" s="3">
        <v>6.828</v>
      </c>
      <c r="E316" s="3">
        <f t="shared" si="21"/>
        <v>0.5899392000000001</v>
      </c>
      <c r="F316" s="52">
        <f t="shared" si="35"/>
        <v>40.10008666666666</v>
      </c>
      <c r="G316" s="52">
        <f t="shared" si="36"/>
        <v>23.656613048064003</v>
      </c>
      <c r="H316" s="4" t="s">
        <v>121</v>
      </c>
      <c r="I316" s="3">
        <v>38.60408</v>
      </c>
      <c r="J316" s="3">
        <v>50.75327</v>
      </c>
      <c r="K316" s="3">
        <v>30.94291</v>
      </c>
      <c r="L316" s="63"/>
      <c r="M316" s="63"/>
    </row>
    <row r="317" spans="1:13" ht="24">
      <c r="A317" s="4">
        <v>14</v>
      </c>
      <c r="B317" s="82">
        <v>20315</v>
      </c>
      <c r="C317" s="3">
        <v>305.16</v>
      </c>
      <c r="D317" s="3">
        <v>7.142</v>
      </c>
      <c r="E317" s="3">
        <f t="shared" si="21"/>
        <v>0.6170688000000001</v>
      </c>
      <c r="F317" s="52">
        <f t="shared" si="35"/>
        <v>25.72142</v>
      </c>
      <c r="G317" s="52">
        <f t="shared" si="36"/>
        <v>15.871885773696</v>
      </c>
      <c r="H317" s="4" t="s">
        <v>107</v>
      </c>
      <c r="I317" s="3">
        <v>18.89005</v>
      </c>
      <c r="J317" s="3">
        <v>41.92803</v>
      </c>
      <c r="K317" s="3">
        <v>16.34618</v>
      </c>
      <c r="L317" s="63"/>
      <c r="M317" s="63"/>
    </row>
    <row r="318" spans="1:13" ht="24">
      <c r="A318" s="4">
        <v>15</v>
      </c>
      <c r="B318" s="82">
        <v>20327</v>
      </c>
      <c r="C318" s="3">
        <v>305.22</v>
      </c>
      <c r="D318" s="3">
        <v>8.2</v>
      </c>
      <c r="E318" s="3">
        <f t="shared" si="21"/>
        <v>0.70848</v>
      </c>
      <c r="F318" s="52">
        <f t="shared" si="35"/>
        <v>33.787553333333335</v>
      </c>
      <c r="G318" s="52">
        <f t="shared" si="36"/>
        <v>23.937805785600002</v>
      </c>
      <c r="H318" s="4" t="s">
        <v>122</v>
      </c>
      <c r="I318" s="3">
        <v>34.15467</v>
      </c>
      <c r="J318" s="3">
        <v>39.50716</v>
      </c>
      <c r="K318" s="3">
        <v>27.70083</v>
      </c>
      <c r="L318" s="63"/>
      <c r="M318" s="63"/>
    </row>
    <row r="319" spans="1:13" ht="24">
      <c r="A319" s="4">
        <v>16</v>
      </c>
      <c r="B319" s="82">
        <v>20335</v>
      </c>
      <c r="C319" s="3">
        <v>305.21</v>
      </c>
      <c r="D319" s="3">
        <v>7.846</v>
      </c>
      <c r="E319" s="3">
        <f t="shared" si="21"/>
        <v>0.6778944</v>
      </c>
      <c r="F319" s="52">
        <f t="shared" si="35"/>
        <v>56.3567</v>
      </c>
      <c r="G319" s="52">
        <f t="shared" si="36"/>
        <v>38.20389133248</v>
      </c>
      <c r="H319" s="4" t="s">
        <v>123</v>
      </c>
      <c r="I319" s="3">
        <v>39.55044</v>
      </c>
      <c r="J319" s="3">
        <v>66.31786</v>
      </c>
      <c r="K319" s="3">
        <v>63.2018</v>
      </c>
      <c r="L319" s="63"/>
      <c r="M319" s="63"/>
    </row>
    <row r="320" spans="1:13" ht="24">
      <c r="A320" s="4">
        <v>17</v>
      </c>
      <c r="B320" s="82">
        <v>20350</v>
      </c>
      <c r="C320" s="3">
        <v>304.89</v>
      </c>
      <c r="D320" s="3">
        <v>1.845</v>
      </c>
      <c r="E320" s="3">
        <f t="shared" si="21"/>
        <v>0.159408</v>
      </c>
      <c r="F320" s="52">
        <f t="shared" si="35"/>
        <v>24.326193333333336</v>
      </c>
      <c r="G320" s="52">
        <f t="shared" si="36"/>
        <v>3.8777898268800004</v>
      </c>
      <c r="H320" s="4" t="s">
        <v>124</v>
      </c>
      <c r="I320" s="3">
        <v>18.95315</v>
      </c>
      <c r="J320" s="3">
        <v>19.52296</v>
      </c>
      <c r="K320" s="3">
        <v>34.50247</v>
      </c>
      <c r="L320" s="63"/>
      <c r="M320" s="63"/>
    </row>
    <row r="321" spans="1:13" ht="24">
      <c r="A321" s="4">
        <v>18</v>
      </c>
      <c r="B321" s="82">
        <v>20356</v>
      </c>
      <c r="C321" s="3">
        <v>304.96</v>
      </c>
      <c r="D321" s="3">
        <v>3.109</v>
      </c>
      <c r="E321" s="3">
        <f t="shared" si="21"/>
        <v>0.2686176</v>
      </c>
      <c r="F321" s="52">
        <f t="shared" si="35"/>
        <v>69.11643666666667</v>
      </c>
      <c r="G321" s="52">
        <f t="shared" si="36"/>
        <v>18.565891337952003</v>
      </c>
      <c r="H321" s="4" t="s">
        <v>109</v>
      </c>
      <c r="I321" s="3">
        <v>61.71745</v>
      </c>
      <c r="J321" s="3">
        <v>77.68207</v>
      </c>
      <c r="K321" s="3">
        <v>67.94979</v>
      </c>
      <c r="L321" s="63"/>
      <c r="M321" s="63"/>
    </row>
    <row r="322" spans="1:13" ht="24">
      <c r="A322" s="4">
        <v>19</v>
      </c>
      <c r="B322" s="82">
        <v>20364</v>
      </c>
      <c r="C322" s="3">
        <v>305.06</v>
      </c>
      <c r="D322" s="3">
        <v>4.894</v>
      </c>
      <c r="E322" s="3">
        <f t="shared" si="21"/>
        <v>0.42284160000000004</v>
      </c>
      <c r="F322" s="52">
        <f t="shared" si="35"/>
        <v>5.4031899999999995</v>
      </c>
      <c r="G322" s="52">
        <f t="shared" si="36"/>
        <v>2.284693504704</v>
      </c>
      <c r="H322" s="4" t="s">
        <v>110</v>
      </c>
      <c r="I322" s="3">
        <v>5.579</v>
      </c>
      <c r="J322" s="3">
        <v>4.60375</v>
      </c>
      <c r="K322" s="3">
        <v>6.02682</v>
      </c>
      <c r="L322" s="63"/>
      <c r="M322" s="63"/>
    </row>
    <row r="323" spans="1:13" ht="24">
      <c r="A323" s="4">
        <v>20</v>
      </c>
      <c r="B323" s="82">
        <v>20377</v>
      </c>
      <c r="C323" s="3">
        <v>305.05</v>
      </c>
      <c r="D323" s="3">
        <v>4.45</v>
      </c>
      <c r="E323" s="3">
        <f t="shared" si="21"/>
        <v>0.38448000000000004</v>
      </c>
      <c r="F323" s="52">
        <f t="shared" si="35"/>
        <v>1.8177233333333334</v>
      </c>
      <c r="G323" s="52">
        <f t="shared" si="36"/>
        <v>0.6988782672000001</v>
      </c>
      <c r="H323" s="4" t="s">
        <v>111</v>
      </c>
      <c r="I323" s="3">
        <v>1.75217</v>
      </c>
      <c r="J323" s="3">
        <v>0.91917</v>
      </c>
      <c r="K323" s="3">
        <v>2.78183</v>
      </c>
      <c r="L323" s="63"/>
      <c r="M323" s="63"/>
    </row>
    <row r="324" spans="1:13" ht="24">
      <c r="A324" s="4">
        <v>21</v>
      </c>
      <c r="B324" s="82">
        <v>20384</v>
      </c>
      <c r="C324" s="3">
        <v>304.98</v>
      </c>
      <c r="D324" s="3">
        <v>3.135</v>
      </c>
      <c r="E324" s="3">
        <f t="shared" si="21"/>
        <v>0.270864</v>
      </c>
      <c r="F324" s="52">
        <f t="shared" si="35"/>
        <v>3.8294566666666667</v>
      </c>
      <c r="G324" s="52">
        <f t="shared" si="36"/>
        <v>1.03726195056</v>
      </c>
      <c r="H324" s="4" t="s">
        <v>89</v>
      </c>
      <c r="I324" s="3">
        <v>2.6062</v>
      </c>
      <c r="J324" s="3">
        <v>5.21823</v>
      </c>
      <c r="K324" s="3">
        <v>3.66394</v>
      </c>
      <c r="L324" s="63"/>
      <c r="M324" s="63"/>
    </row>
    <row r="325" spans="1:13" ht="24">
      <c r="A325" s="4">
        <v>22</v>
      </c>
      <c r="B325" s="82">
        <v>20398</v>
      </c>
      <c r="C325" s="3">
        <v>305</v>
      </c>
      <c r="D325" s="3">
        <v>3.586</v>
      </c>
      <c r="E325" s="3">
        <f t="shared" si="21"/>
        <v>0.3098304</v>
      </c>
      <c r="F325" s="52">
        <f t="shared" si="35"/>
        <v>18.49078666666667</v>
      </c>
      <c r="G325" s="52">
        <f t="shared" si="36"/>
        <v>5.729007829248</v>
      </c>
      <c r="H325" s="4" t="s">
        <v>90</v>
      </c>
      <c r="I325" s="3">
        <v>25.91691</v>
      </c>
      <c r="J325" s="3">
        <v>16.30213</v>
      </c>
      <c r="K325" s="3">
        <v>13.25332</v>
      </c>
      <c r="L325" s="63"/>
      <c r="M325" s="63"/>
    </row>
    <row r="326" spans="1:13" ht="24">
      <c r="A326" s="4">
        <v>23</v>
      </c>
      <c r="B326" s="82">
        <v>20405</v>
      </c>
      <c r="C326" s="3">
        <v>304.91</v>
      </c>
      <c r="D326" s="3">
        <v>1.877</v>
      </c>
      <c r="E326" s="3">
        <f t="shared" si="21"/>
        <v>0.1621728</v>
      </c>
      <c r="F326" s="52">
        <f t="shared" si="35"/>
        <v>5.960146666666667</v>
      </c>
      <c r="G326" s="52">
        <f t="shared" si="36"/>
        <v>0.966573673344</v>
      </c>
      <c r="H326" s="4" t="s">
        <v>112</v>
      </c>
      <c r="I326" s="3">
        <v>5.43347</v>
      </c>
      <c r="J326" s="3">
        <v>5.13382</v>
      </c>
      <c r="K326" s="3">
        <v>7.31315</v>
      </c>
      <c r="L326" s="63"/>
      <c r="M326" s="63"/>
    </row>
    <row r="327" spans="1:13" ht="24">
      <c r="A327" s="4">
        <v>24</v>
      </c>
      <c r="B327" s="82">
        <v>20412</v>
      </c>
      <c r="C327" s="3">
        <v>304.92</v>
      </c>
      <c r="D327" s="3">
        <v>2.327</v>
      </c>
      <c r="E327" s="3">
        <f t="shared" si="21"/>
        <v>0.2010528</v>
      </c>
      <c r="F327" s="52">
        <f t="shared" si="35"/>
        <v>3.064616666666667</v>
      </c>
      <c r="G327" s="52">
        <f t="shared" si="36"/>
        <v>0.6161497617600001</v>
      </c>
      <c r="H327" s="4" t="s">
        <v>125</v>
      </c>
      <c r="I327" s="3">
        <v>3.58209</v>
      </c>
      <c r="J327" s="3">
        <v>1.36766</v>
      </c>
      <c r="K327" s="3">
        <v>4.2441</v>
      </c>
      <c r="L327" s="63"/>
      <c r="M327" s="63"/>
    </row>
    <row r="328" spans="1:13" ht="24">
      <c r="A328" s="4">
        <v>25</v>
      </c>
      <c r="B328" s="82">
        <v>20426</v>
      </c>
      <c r="C328" s="3">
        <v>304.88</v>
      </c>
      <c r="D328" s="3">
        <v>1.859</v>
      </c>
      <c r="E328" s="3">
        <f t="shared" si="21"/>
        <v>0.1606176</v>
      </c>
      <c r="F328" s="52">
        <f t="shared" si="35"/>
        <v>0.9638300000000001</v>
      </c>
      <c r="G328" s="52">
        <f t="shared" si="36"/>
        <v>0.15480806140800002</v>
      </c>
      <c r="H328" s="4" t="s">
        <v>92</v>
      </c>
      <c r="I328" s="3">
        <v>0.75968</v>
      </c>
      <c r="J328" s="3">
        <v>0.91895</v>
      </c>
      <c r="K328" s="3">
        <v>1.21286</v>
      </c>
      <c r="L328" s="63"/>
      <c r="M328" s="63"/>
    </row>
    <row r="329" spans="1:13" ht="24">
      <c r="A329" s="4">
        <v>26</v>
      </c>
      <c r="B329" s="82">
        <v>20434</v>
      </c>
      <c r="C329" s="3">
        <v>304.97</v>
      </c>
      <c r="D329" s="3">
        <v>3.139</v>
      </c>
      <c r="E329" s="3">
        <f t="shared" si="21"/>
        <v>0.2712096</v>
      </c>
      <c r="F329" s="52">
        <f t="shared" si="35"/>
        <v>0.9107600000000001</v>
      </c>
      <c r="G329" s="52">
        <f t="shared" si="36"/>
        <v>0.24700685529600003</v>
      </c>
      <c r="H329" s="4" t="s">
        <v>93</v>
      </c>
      <c r="I329" s="3">
        <v>0.60221</v>
      </c>
      <c r="J329" s="3">
        <v>0.68111</v>
      </c>
      <c r="K329" s="3">
        <v>1.44896</v>
      </c>
      <c r="L329" s="63"/>
      <c r="M329" s="63"/>
    </row>
    <row r="330" spans="1:13" ht="24">
      <c r="A330" s="4">
        <v>27</v>
      </c>
      <c r="B330" s="82">
        <v>20440</v>
      </c>
      <c r="C330" s="3">
        <v>304.97</v>
      </c>
      <c r="D330" s="3">
        <v>3.016</v>
      </c>
      <c r="E330" s="3">
        <f t="shared" si="21"/>
        <v>0.2605824</v>
      </c>
      <c r="F330" s="52">
        <f t="shared" si="35"/>
        <v>22.46961</v>
      </c>
      <c r="G330" s="52">
        <f t="shared" si="36"/>
        <v>5.855184900864</v>
      </c>
      <c r="H330" s="4" t="s">
        <v>126</v>
      </c>
      <c r="I330" s="3">
        <v>29.93138</v>
      </c>
      <c r="J330" s="3">
        <v>28.62659</v>
      </c>
      <c r="K330" s="3">
        <v>8.85086</v>
      </c>
      <c r="L330" s="63"/>
      <c r="M330" s="63"/>
    </row>
    <row r="331" spans="1:13" ht="24">
      <c r="A331" s="4">
        <v>28</v>
      </c>
      <c r="B331" s="82">
        <v>20456</v>
      </c>
      <c r="C331" s="3">
        <v>304.93</v>
      </c>
      <c r="D331" s="3">
        <v>2.723</v>
      </c>
      <c r="E331" s="3">
        <f t="shared" si="21"/>
        <v>0.2352672</v>
      </c>
      <c r="F331" s="52">
        <f t="shared" si="35"/>
        <v>41.85303</v>
      </c>
      <c r="G331" s="52">
        <f t="shared" si="36"/>
        <v>9.846645179615999</v>
      </c>
      <c r="H331" s="4" t="s">
        <v>127</v>
      </c>
      <c r="I331" s="3">
        <v>32.92419</v>
      </c>
      <c r="J331" s="3">
        <v>48.43465</v>
      </c>
      <c r="K331" s="3">
        <v>44.20025</v>
      </c>
      <c r="L331" s="63"/>
      <c r="M331" s="63"/>
    </row>
    <row r="332" spans="1:13" ht="24">
      <c r="A332" s="4">
        <v>29</v>
      </c>
      <c r="B332" s="82">
        <v>20461</v>
      </c>
      <c r="C332" s="3">
        <v>304.93</v>
      </c>
      <c r="D332" s="3">
        <v>2.741</v>
      </c>
      <c r="E332" s="3">
        <f t="shared" si="21"/>
        <v>0.23682240000000002</v>
      </c>
      <c r="F332" s="52">
        <f t="shared" si="35"/>
        <v>18.232613333333333</v>
      </c>
      <c r="G332" s="52">
        <f t="shared" si="36"/>
        <v>4.317891247872001</v>
      </c>
      <c r="H332" s="4" t="s">
        <v>128</v>
      </c>
      <c r="I332" s="3">
        <v>16.62452</v>
      </c>
      <c r="J332" s="3">
        <v>20.62452</v>
      </c>
      <c r="K332" s="3">
        <v>17.4488</v>
      </c>
      <c r="L332" s="63"/>
      <c r="M332" s="63"/>
    </row>
    <row r="333" spans="1:13" ht="24">
      <c r="A333" s="4">
        <v>30</v>
      </c>
      <c r="B333" s="82">
        <v>20475</v>
      </c>
      <c r="C333" s="3">
        <v>304.92</v>
      </c>
      <c r="D333" s="3">
        <v>2.554</v>
      </c>
      <c r="E333" s="3">
        <f t="shared" si="21"/>
        <v>0.2206656</v>
      </c>
      <c r="F333" s="52">
        <f t="shared" si="35"/>
        <v>28.407776666666667</v>
      </c>
      <c r="G333" s="52">
        <f t="shared" si="36"/>
        <v>6.2686190828159996</v>
      </c>
      <c r="H333" s="4" t="s">
        <v>129</v>
      </c>
      <c r="I333" s="3">
        <v>29.64709</v>
      </c>
      <c r="J333" s="3">
        <v>28.463</v>
      </c>
      <c r="K333" s="3">
        <v>27.11324</v>
      </c>
      <c r="L333" s="63"/>
      <c r="M333" s="63"/>
    </row>
    <row r="334" spans="1:13" ht="24">
      <c r="A334" s="4">
        <v>31</v>
      </c>
      <c r="B334" s="82">
        <v>20489</v>
      </c>
      <c r="C334" s="3">
        <v>304.99</v>
      </c>
      <c r="D334" s="3">
        <v>4.427</v>
      </c>
      <c r="E334" s="3">
        <f t="shared" si="21"/>
        <v>0.38249279999999997</v>
      </c>
      <c r="F334" s="52">
        <f t="shared" si="35"/>
        <v>16.14502</v>
      </c>
      <c r="G334" s="52">
        <f t="shared" si="36"/>
        <v>6.175353905855999</v>
      </c>
      <c r="H334" s="4" t="s">
        <v>130</v>
      </c>
      <c r="I334" s="3">
        <v>18.95734</v>
      </c>
      <c r="J334" s="3">
        <v>15.39368</v>
      </c>
      <c r="K334" s="3">
        <v>14.08404</v>
      </c>
      <c r="L334" s="63"/>
      <c r="M334" s="63"/>
    </row>
    <row r="335" spans="1:13" ht="24">
      <c r="A335" s="4">
        <v>32</v>
      </c>
      <c r="B335" s="82">
        <v>20496</v>
      </c>
      <c r="C335" s="3">
        <v>305.03</v>
      </c>
      <c r="D335" s="3">
        <v>4.162</v>
      </c>
      <c r="E335" s="3">
        <f t="shared" si="21"/>
        <v>0.3595968</v>
      </c>
      <c r="F335" s="52">
        <f t="shared" si="35"/>
        <v>12.533409999999998</v>
      </c>
      <c r="G335" s="52">
        <f t="shared" si="36"/>
        <v>4.506974129087999</v>
      </c>
      <c r="H335" s="4" t="s">
        <v>131</v>
      </c>
      <c r="I335" s="3">
        <v>5.46707</v>
      </c>
      <c r="J335" s="3">
        <v>17.65683</v>
      </c>
      <c r="K335" s="3">
        <v>14.47633</v>
      </c>
      <c r="L335" s="63"/>
      <c r="M335" s="63"/>
    </row>
    <row r="336" spans="1:13" ht="24">
      <c r="A336" s="4">
        <v>33</v>
      </c>
      <c r="B336" s="82">
        <v>20511</v>
      </c>
      <c r="C336" s="3">
        <v>305.11</v>
      </c>
      <c r="D336" s="3">
        <v>5.608</v>
      </c>
      <c r="E336" s="3">
        <f t="shared" si="21"/>
        <v>0.4845312</v>
      </c>
      <c r="F336" s="52">
        <f t="shared" si="35"/>
        <v>7.769683333333333</v>
      </c>
      <c r="G336" s="52">
        <f t="shared" si="36"/>
        <v>3.7646539891199997</v>
      </c>
      <c r="H336" s="4" t="s">
        <v>138</v>
      </c>
      <c r="I336" s="3">
        <v>5.08802</v>
      </c>
      <c r="J336" s="3">
        <v>4.47962</v>
      </c>
      <c r="K336" s="3">
        <v>13.74141</v>
      </c>
      <c r="L336" s="63"/>
      <c r="M336" s="63"/>
    </row>
    <row r="337" spans="1:13" ht="24">
      <c r="A337" s="4">
        <v>34</v>
      </c>
      <c r="B337" s="82">
        <v>20519</v>
      </c>
      <c r="C337" s="3">
        <v>305.13</v>
      </c>
      <c r="D337" s="3">
        <v>7.062</v>
      </c>
      <c r="E337" s="3">
        <f t="shared" si="21"/>
        <v>0.6101568</v>
      </c>
      <c r="F337" s="52">
        <f t="shared" si="35"/>
        <v>20.804666666666666</v>
      </c>
      <c r="G337" s="52">
        <f t="shared" si="36"/>
        <v>12.6941088384</v>
      </c>
      <c r="H337" s="4" t="s">
        <v>139</v>
      </c>
      <c r="I337" s="3">
        <v>11.57688</v>
      </c>
      <c r="J337" s="3">
        <v>28.89798</v>
      </c>
      <c r="K337" s="3">
        <v>21.93914</v>
      </c>
      <c r="L337" s="63"/>
      <c r="M337" s="63"/>
    </row>
    <row r="338" spans="1:13" ht="24">
      <c r="A338" s="4">
        <v>35</v>
      </c>
      <c r="B338" s="82">
        <v>20525</v>
      </c>
      <c r="C338" s="3">
        <v>305.25</v>
      </c>
      <c r="D338" s="3">
        <v>10.475</v>
      </c>
      <c r="E338" s="3">
        <f t="shared" si="21"/>
        <v>0.9050400000000001</v>
      </c>
      <c r="F338" s="52">
        <f t="shared" si="35"/>
        <v>13.16051</v>
      </c>
      <c r="G338" s="52">
        <f t="shared" si="36"/>
        <v>11.910787970400001</v>
      </c>
      <c r="H338" s="4" t="s">
        <v>140</v>
      </c>
      <c r="I338" s="3">
        <v>6.28742</v>
      </c>
      <c r="J338" s="3">
        <v>12.60793</v>
      </c>
      <c r="K338" s="3">
        <v>20.58618</v>
      </c>
      <c r="L338" s="63"/>
      <c r="M338" s="63"/>
    </row>
    <row r="339" spans="1:16" ht="24">
      <c r="A339" s="106">
        <v>36</v>
      </c>
      <c r="B339" s="107">
        <v>20532</v>
      </c>
      <c r="C339" s="108">
        <v>305.14</v>
      </c>
      <c r="D339" s="108">
        <v>7.28</v>
      </c>
      <c r="E339" s="108">
        <f t="shared" si="21"/>
        <v>0.6289920000000001</v>
      </c>
      <c r="F339" s="108">
        <f t="shared" si="35"/>
        <v>7.674213333333333</v>
      </c>
      <c r="G339" s="108">
        <f t="shared" si="36"/>
        <v>4.827018792960001</v>
      </c>
      <c r="H339" s="106" t="s">
        <v>141</v>
      </c>
      <c r="I339" s="108">
        <v>3.53915</v>
      </c>
      <c r="J339" s="108">
        <v>8.05045</v>
      </c>
      <c r="K339" s="108">
        <v>11.43304</v>
      </c>
      <c r="L339" s="109"/>
      <c r="M339" s="109"/>
      <c r="N339" s="110"/>
      <c r="O339" s="110"/>
      <c r="P339" s="110"/>
    </row>
    <row r="340" spans="1:13" ht="24">
      <c r="A340" s="4">
        <v>1</v>
      </c>
      <c r="B340" s="82">
        <v>20546</v>
      </c>
      <c r="C340" s="3">
        <v>305.41</v>
      </c>
      <c r="D340" s="3">
        <v>13.566</v>
      </c>
      <c r="E340" s="3">
        <f t="shared" si="21"/>
        <v>1.1721024000000002</v>
      </c>
      <c r="F340" s="52">
        <f t="shared" si="35"/>
        <v>41.47872</v>
      </c>
      <c r="G340" s="52">
        <f t="shared" si="36"/>
        <v>48.61730726092801</v>
      </c>
      <c r="H340" s="95" t="s">
        <v>132</v>
      </c>
      <c r="I340" s="3">
        <v>47.84689</v>
      </c>
      <c r="J340" s="3">
        <v>39.47778</v>
      </c>
      <c r="K340" s="3">
        <v>37.11149</v>
      </c>
      <c r="L340" s="63"/>
      <c r="M340" s="63"/>
    </row>
    <row r="341" spans="1:13" ht="24">
      <c r="A341" s="4">
        <v>2</v>
      </c>
      <c r="B341" s="82">
        <v>20562</v>
      </c>
      <c r="C341" s="3">
        <v>305.6</v>
      </c>
      <c r="D341" s="3">
        <v>18.076</v>
      </c>
      <c r="E341" s="3">
        <f t="shared" si="21"/>
        <v>1.5617664000000002</v>
      </c>
      <c r="F341" s="52">
        <f t="shared" si="35"/>
        <v>10.100626666666665</v>
      </c>
      <c r="G341" s="52">
        <f t="shared" si="36"/>
        <v>15.774819346944</v>
      </c>
      <c r="H341" s="95" t="s">
        <v>133</v>
      </c>
      <c r="I341" s="3">
        <v>7.08926</v>
      </c>
      <c r="J341" s="3">
        <v>18.64537</v>
      </c>
      <c r="K341" s="3">
        <v>4.56725</v>
      </c>
      <c r="L341" s="63"/>
      <c r="M341" s="63"/>
    </row>
    <row r="342" spans="1:13" ht="24">
      <c r="A342" s="4">
        <v>3</v>
      </c>
      <c r="B342" s="82">
        <v>20576</v>
      </c>
      <c r="C342" s="3">
        <v>305.25</v>
      </c>
      <c r="D342" s="3">
        <v>10.406</v>
      </c>
      <c r="E342" s="3">
        <f t="shared" si="21"/>
        <v>0.8990784</v>
      </c>
      <c r="F342" s="52">
        <f t="shared" si="35"/>
        <v>9.189483333333333</v>
      </c>
      <c r="G342" s="52">
        <f t="shared" si="36"/>
        <v>8.26206597216</v>
      </c>
      <c r="H342" s="4" t="s">
        <v>134</v>
      </c>
      <c r="I342" s="3">
        <v>3.07834</v>
      </c>
      <c r="J342" s="3">
        <v>9.88115</v>
      </c>
      <c r="K342" s="3">
        <v>14.60896</v>
      </c>
      <c r="L342" s="63"/>
      <c r="M342" s="63"/>
    </row>
    <row r="343" spans="1:13" ht="24">
      <c r="A343" s="4">
        <v>4</v>
      </c>
      <c r="B343" s="82">
        <v>20581</v>
      </c>
      <c r="C343" s="3">
        <v>304.97</v>
      </c>
      <c r="D343" s="3">
        <v>3.987</v>
      </c>
      <c r="E343" s="3">
        <f t="shared" si="21"/>
        <v>0.3444768</v>
      </c>
      <c r="F343" s="52">
        <f t="shared" si="35"/>
        <v>2.94477</v>
      </c>
      <c r="G343" s="52">
        <f t="shared" si="36"/>
        <v>1.014404946336</v>
      </c>
      <c r="H343" s="4" t="s">
        <v>135</v>
      </c>
      <c r="I343" s="3">
        <v>3.40124</v>
      </c>
      <c r="J343" s="3">
        <v>3.82183</v>
      </c>
      <c r="K343" s="3">
        <v>1.61124</v>
      </c>
      <c r="L343" s="63"/>
      <c r="M343" s="63"/>
    </row>
    <row r="344" spans="1:13" ht="24">
      <c r="A344" s="4">
        <v>5</v>
      </c>
      <c r="B344" s="82">
        <v>20595</v>
      </c>
      <c r="C344" s="3">
        <v>304.98</v>
      </c>
      <c r="D344" s="3">
        <v>3.892</v>
      </c>
      <c r="E344" s="3">
        <f t="shared" si="21"/>
        <v>0.33626880000000003</v>
      </c>
      <c r="F344" s="52">
        <f t="shared" si="35"/>
        <v>5.105946666666667</v>
      </c>
      <c r="G344" s="52">
        <f t="shared" si="36"/>
        <v>1.7169705584640003</v>
      </c>
      <c r="H344" s="4" t="s">
        <v>136</v>
      </c>
      <c r="I344" s="3">
        <v>6.62233</v>
      </c>
      <c r="J344" s="3">
        <v>6.27922</v>
      </c>
      <c r="K344" s="3">
        <v>2.41629</v>
      </c>
      <c r="L344" s="63"/>
      <c r="M344" s="63"/>
    </row>
    <row r="345" spans="1:13" ht="24">
      <c r="A345" s="4">
        <v>6</v>
      </c>
      <c r="B345" s="82">
        <v>20609</v>
      </c>
      <c r="C345" s="3">
        <v>304.97</v>
      </c>
      <c r="D345" s="3">
        <v>3.482</v>
      </c>
      <c r="E345" s="3">
        <f t="shared" si="21"/>
        <v>0.3008448</v>
      </c>
      <c r="F345" s="52">
        <f t="shared" si="35"/>
        <v>1.73808</v>
      </c>
      <c r="G345" s="52">
        <f t="shared" si="36"/>
        <v>0.522892329984</v>
      </c>
      <c r="H345" s="4" t="s">
        <v>137</v>
      </c>
      <c r="I345" s="3">
        <v>2.50424</v>
      </c>
      <c r="J345" s="3">
        <v>1.85828</v>
      </c>
      <c r="K345" s="3">
        <v>0.85172</v>
      </c>
      <c r="L345" s="63"/>
      <c r="M345" s="63"/>
    </row>
    <row r="346" spans="1:13" ht="24">
      <c r="A346" s="4">
        <v>7</v>
      </c>
      <c r="B346" s="82">
        <v>20616</v>
      </c>
      <c r="C346" s="3">
        <v>304.96</v>
      </c>
      <c r="D346" s="3">
        <v>3.595</v>
      </c>
      <c r="E346" s="3">
        <f t="shared" si="21"/>
        <v>0.31060800000000005</v>
      </c>
      <c r="F346" s="52">
        <f t="shared" si="35"/>
        <v>7.357196666666666</v>
      </c>
      <c r="G346" s="52">
        <f t="shared" si="36"/>
        <v>2.28520414224</v>
      </c>
      <c r="H346" s="4" t="s">
        <v>117</v>
      </c>
      <c r="I346" s="3">
        <v>11.43095</v>
      </c>
      <c r="J346" s="3">
        <v>7.80183</v>
      </c>
      <c r="K346" s="3">
        <v>2.83881</v>
      </c>
      <c r="L346" s="63"/>
      <c r="M346" s="63"/>
    </row>
    <row r="347" spans="1:13" ht="24">
      <c r="A347" s="4">
        <v>8</v>
      </c>
      <c r="B347" s="82">
        <v>20630</v>
      </c>
      <c r="C347" s="3">
        <v>304.9</v>
      </c>
      <c r="D347" s="3">
        <v>2.253</v>
      </c>
      <c r="E347" s="3">
        <f t="shared" si="21"/>
        <v>0.19465920000000003</v>
      </c>
      <c r="F347" s="52">
        <f t="shared" si="35"/>
        <v>2.1417466666666667</v>
      </c>
      <c r="G347" s="52">
        <f t="shared" si="36"/>
        <v>0.41691069273600007</v>
      </c>
      <c r="H347" s="4" t="s">
        <v>118</v>
      </c>
      <c r="I347" s="3">
        <v>0.64683</v>
      </c>
      <c r="J347" s="3">
        <v>1.99614</v>
      </c>
      <c r="K347" s="3">
        <v>3.78227</v>
      </c>
      <c r="L347" s="63"/>
      <c r="M347" s="63"/>
    </row>
    <row r="348" spans="1:13" ht="24">
      <c r="A348" s="4">
        <v>9</v>
      </c>
      <c r="B348" s="82">
        <v>20645</v>
      </c>
      <c r="C348" s="3">
        <v>305.24</v>
      </c>
      <c r="D348" s="3">
        <v>8.978</v>
      </c>
      <c r="E348" s="3">
        <f t="shared" si="21"/>
        <v>0.7756992</v>
      </c>
      <c r="F348" s="52">
        <f t="shared" si="35"/>
        <v>5.580233333333333</v>
      </c>
      <c r="G348" s="52">
        <f t="shared" si="36"/>
        <v>4.3285825324800005</v>
      </c>
      <c r="H348" s="4" t="s">
        <v>97</v>
      </c>
      <c r="I348" s="3">
        <v>1.45481</v>
      </c>
      <c r="J348" s="3">
        <v>13.83079</v>
      </c>
      <c r="K348" s="3">
        <v>1.4551</v>
      </c>
      <c r="L348" s="63"/>
      <c r="M348" s="63"/>
    </row>
    <row r="349" spans="1:13" ht="24">
      <c r="A349" s="4">
        <v>10</v>
      </c>
      <c r="B349" s="82">
        <v>20652</v>
      </c>
      <c r="C349" s="3">
        <v>305.24</v>
      </c>
      <c r="D349" s="3">
        <v>9.055</v>
      </c>
      <c r="E349" s="3">
        <f t="shared" si="21"/>
        <v>0.782352</v>
      </c>
      <c r="F349" s="52">
        <f t="shared" si="35"/>
        <v>3.3480333333333334</v>
      </c>
      <c r="G349" s="52">
        <f t="shared" si="36"/>
        <v>2.6193405744000002</v>
      </c>
      <c r="H349" s="4" t="s">
        <v>98</v>
      </c>
      <c r="I349" s="3">
        <v>1.76069</v>
      </c>
      <c r="J349" s="3">
        <v>5.10517</v>
      </c>
      <c r="K349" s="3">
        <v>3.17824</v>
      </c>
      <c r="L349" s="63"/>
      <c r="M349" s="63"/>
    </row>
    <row r="350" spans="1:13" ht="24">
      <c r="A350" s="4">
        <v>11</v>
      </c>
      <c r="B350" s="82">
        <v>20660</v>
      </c>
      <c r="C350" s="3">
        <v>305.1</v>
      </c>
      <c r="D350" s="3">
        <v>6.191</v>
      </c>
      <c r="E350" s="3">
        <f t="shared" si="21"/>
        <v>0.5349024</v>
      </c>
      <c r="F350" s="52">
        <f t="shared" si="35"/>
        <v>8.826286666666666</v>
      </c>
      <c r="G350" s="52">
        <f t="shared" si="36"/>
        <v>4.721201921088</v>
      </c>
      <c r="H350" s="4" t="s">
        <v>119</v>
      </c>
      <c r="I350" s="3">
        <v>4.33864</v>
      </c>
      <c r="J350" s="3">
        <v>6.16105</v>
      </c>
      <c r="K350" s="3">
        <v>15.97917</v>
      </c>
      <c r="L350" s="63"/>
      <c r="M350" s="63"/>
    </row>
    <row r="351" spans="1:13" ht="24">
      <c r="A351" s="4">
        <v>12</v>
      </c>
      <c r="B351" s="82">
        <v>20668</v>
      </c>
      <c r="C351" s="3">
        <v>304.95</v>
      </c>
      <c r="D351" s="3">
        <v>2.951</v>
      </c>
      <c r="E351" s="3">
        <f t="shared" si="21"/>
        <v>0.25496640000000004</v>
      </c>
      <c r="F351" s="52">
        <f t="shared" si="35"/>
        <v>10.29867</v>
      </c>
      <c r="G351" s="52">
        <f t="shared" si="36"/>
        <v>2.6258148146880003</v>
      </c>
      <c r="H351" s="4" t="s">
        <v>120</v>
      </c>
      <c r="I351" s="3">
        <v>7.87079</v>
      </c>
      <c r="J351" s="3">
        <v>14.58959</v>
      </c>
      <c r="K351" s="3">
        <v>8.43563</v>
      </c>
      <c r="L351" s="63"/>
      <c r="M351" s="63"/>
    </row>
    <row r="352" spans="1:13" ht="24">
      <c r="A352" s="4">
        <v>13</v>
      </c>
      <c r="B352" s="82">
        <v>20678</v>
      </c>
      <c r="C352" s="3">
        <v>304.87</v>
      </c>
      <c r="D352" s="3">
        <v>1.326</v>
      </c>
      <c r="E352" s="3">
        <f t="shared" si="21"/>
        <v>0.11456640000000001</v>
      </c>
      <c r="F352" s="52">
        <f t="shared" si="35"/>
        <v>14.618606666666667</v>
      </c>
      <c r="G352" s="52">
        <f t="shared" si="36"/>
        <v>1.6748011388160002</v>
      </c>
      <c r="H352" s="4" t="s">
        <v>121</v>
      </c>
      <c r="I352" s="3">
        <v>6.9957</v>
      </c>
      <c r="J352" s="3">
        <v>19.63494</v>
      </c>
      <c r="K352" s="3">
        <v>17.22518</v>
      </c>
      <c r="L352" s="63"/>
      <c r="M352" s="63"/>
    </row>
    <row r="353" spans="1:13" ht="24">
      <c r="A353" s="4">
        <v>14</v>
      </c>
      <c r="B353" s="82">
        <v>20686</v>
      </c>
      <c r="C353" s="3">
        <v>304.9</v>
      </c>
      <c r="D353" s="3">
        <v>2.331</v>
      </c>
      <c r="E353" s="3">
        <f t="shared" si="21"/>
        <v>0.2013984</v>
      </c>
      <c r="F353" s="52">
        <f t="shared" si="35"/>
        <v>14.539126666666666</v>
      </c>
      <c r="G353" s="52">
        <f t="shared" si="36"/>
        <v>2.928156848064</v>
      </c>
      <c r="H353" s="4" t="s">
        <v>107</v>
      </c>
      <c r="I353" s="3">
        <v>9.49848</v>
      </c>
      <c r="J353" s="3">
        <v>12.13887</v>
      </c>
      <c r="K353" s="3">
        <v>21.98003</v>
      </c>
      <c r="L353" s="63"/>
      <c r="M353" s="63"/>
    </row>
    <row r="354" spans="1:13" ht="24">
      <c r="A354" s="4">
        <v>15</v>
      </c>
      <c r="B354" s="82">
        <v>20701</v>
      </c>
      <c r="C354" s="3">
        <v>304.9</v>
      </c>
      <c r="D354" s="3">
        <v>2.415</v>
      </c>
      <c r="E354" s="3">
        <f t="shared" si="21"/>
        <v>0.208656</v>
      </c>
      <c r="F354" s="52">
        <f t="shared" si="35"/>
        <v>5.4798800000000005</v>
      </c>
      <c r="G354" s="52">
        <f t="shared" si="36"/>
        <v>1.1434098412800002</v>
      </c>
      <c r="H354" s="4" t="s">
        <v>122</v>
      </c>
      <c r="I354" s="3">
        <v>10.48283</v>
      </c>
      <c r="J354" s="3">
        <v>3.71789</v>
      </c>
      <c r="K354" s="3">
        <v>2.23892</v>
      </c>
      <c r="L354" s="63"/>
      <c r="M354" s="63"/>
    </row>
    <row r="355" spans="1:13" ht="24">
      <c r="A355" s="4">
        <v>16</v>
      </c>
      <c r="B355" s="82">
        <v>20707</v>
      </c>
      <c r="C355" s="3">
        <v>304.92</v>
      </c>
      <c r="D355" s="3">
        <v>2.336</v>
      </c>
      <c r="E355" s="3">
        <f t="shared" si="21"/>
        <v>0.2018304</v>
      </c>
      <c r="F355" s="52">
        <f t="shared" si="35"/>
        <v>18.68009</v>
      </c>
      <c r="G355" s="52">
        <f t="shared" si="36"/>
        <v>3.7702100367359996</v>
      </c>
      <c r="H355" s="4" t="s">
        <v>123</v>
      </c>
      <c r="I355" s="3">
        <v>22.83692</v>
      </c>
      <c r="J355" s="3">
        <v>11.44131</v>
      </c>
      <c r="K355" s="3">
        <v>21.76204</v>
      </c>
      <c r="L355" s="63"/>
      <c r="M355" s="63"/>
    </row>
    <row r="356" spans="1:13" ht="24">
      <c r="A356" s="4">
        <v>17</v>
      </c>
      <c r="B356" s="82">
        <v>20714</v>
      </c>
      <c r="C356" s="3">
        <v>304.94</v>
      </c>
      <c r="D356" s="3">
        <v>2.942</v>
      </c>
      <c r="E356" s="3">
        <f t="shared" si="21"/>
        <v>0.25418880000000005</v>
      </c>
      <c r="F356" s="52">
        <f t="shared" si="35"/>
        <v>16.714366666666667</v>
      </c>
      <c r="G356" s="52">
        <f t="shared" si="36"/>
        <v>4.248604805760001</v>
      </c>
      <c r="H356" s="4" t="s">
        <v>124</v>
      </c>
      <c r="I356" s="3">
        <v>11.26126</v>
      </c>
      <c r="J356" s="3">
        <v>24.92716</v>
      </c>
      <c r="K356" s="3">
        <v>13.95468</v>
      </c>
      <c r="L356" s="63"/>
      <c r="M356" s="63"/>
    </row>
    <row r="357" spans="1:13" ht="24">
      <c r="A357" s="4">
        <v>18</v>
      </c>
      <c r="B357" s="82">
        <v>20729</v>
      </c>
      <c r="C357" s="3">
        <v>304.94</v>
      </c>
      <c r="D357" s="3">
        <v>2.496</v>
      </c>
      <c r="E357" s="3">
        <f t="shared" si="21"/>
        <v>0.21565440000000002</v>
      </c>
      <c r="F357" s="52">
        <f t="shared" si="35"/>
        <v>7.931780000000001</v>
      </c>
      <c r="G357" s="52">
        <f t="shared" si="36"/>
        <v>1.7105232568320003</v>
      </c>
      <c r="H357" s="4" t="s">
        <v>109</v>
      </c>
      <c r="I357" s="3">
        <v>5.63602</v>
      </c>
      <c r="J357" s="3">
        <v>11.90737</v>
      </c>
      <c r="K357" s="3">
        <v>6.25195</v>
      </c>
      <c r="L357" s="63"/>
      <c r="M357" s="63"/>
    </row>
    <row r="358" spans="1:13" ht="24">
      <c r="A358" s="4">
        <v>19</v>
      </c>
      <c r="B358" s="82">
        <v>20735</v>
      </c>
      <c r="C358" s="3">
        <v>304.98</v>
      </c>
      <c r="D358" s="3">
        <v>3.05</v>
      </c>
      <c r="E358" s="3">
        <f t="shared" si="21"/>
        <v>0.26352</v>
      </c>
      <c r="F358" s="52">
        <f t="shared" si="35"/>
        <v>18.856743333333334</v>
      </c>
      <c r="G358" s="52">
        <f t="shared" si="36"/>
        <v>4.9691290032</v>
      </c>
      <c r="H358" s="4" t="s">
        <v>110</v>
      </c>
      <c r="I358" s="3">
        <v>5.0256</v>
      </c>
      <c r="J358" s="3">
        <v>16.41618</v>
      </c>
      <c r="K358" s="3">
        <v>35.12845</v>
      </c>
      <c r="L358" s="63"/>
      <c r="M358" s="63"/>
    </row>
    <row r="359" spans="1:13" ht="24">
      <c r="A359" s="4">
        <v>20</v>
      </c>
      <c r="B359" s="82">
        <v>20752</v>
      </c>
      <c r="C359" s="3">
        <v>305.91</v>
      </c>
      <c r="D359" s="3">
        <v>23.674</v>
      </c>
      <c r="E359" s="3">
        <f t="shared" si="21"/>
        <v>2.0454336</v>
      </c>
      <c r="F359" s="52">
        <f t="shared" si="35"/>
        <v>9.301853333333334</v>
      </c>
      <c r="G359" s="52">
        <f t="shared" si="36"/>
        <v>19.026323350272</v>
      </c>
      <c r="H359" s="4" t="s">
        <v>111</v>
      </c>
      <c r="I359" s="3">
        <v>7.40591</v>
      </c>
      <c r="J359" s="3">
        <v>9.41778</v>
      </c>
      <c r="K359" s="3">
        <v>11.08187</v>
      </c>
      <c r="L359" s="63"/>
      <c r="M359" s="63"/>
    </row>
    <row r="360" spans="1:13" ht="24">
      <c r="A360" s="4">
        <v>21</v>
      </c>
      <c r="B360" s="82">
        <v>20763</v>
      </c>
      <c r="C360" s="3">
        <v>305.2</v>
      </c>
      <c r="D360" s="3">
        <v>7.191</v>
      </c>
      <c r="E360" s="3">
        <f t="shared" si="21"/>
        <v>0.6213024</v>
      </c>
      <c r="F360" s="52">
        <f t="shared" si="35"/>
        <v>8.288426666666666</v>
      </c>
      <c r="G360" s="52">
        <f t="shared" si="36"/>
        <v>5.149619380224</v>
      </c>
      <c r="H360" s="4" t="s">
        <v>89</v>
      </c>
      <c r="I360" s="3">
        <v>6.89159</v>
      </c>
      <c r="J360" s="3">
        <v>7.41075</v>
      </c>
      <c r="K360" s="3">
        <v>10.56294</v>
      </c>
      <c r="L360" s="63"/>
      <c r="M360" s="63"/>
    </row>
    <row r="361" spans="1:13" ht="24">
      <c r="A361" s="4">
        <v>22</v>
      </c>
      <c r="B361" s="82">
        <v>20770</v>
      </c>
      <c r="C361" s="3">
        <v>304.91</v>
      </c>
      <c r="D361" s="3">
        <v>2.304</v>
      </c>
      <c r="E361" s="3">
        <f t="shared" si="21"/>
        <v>0.1990656</v>
      </c>
      <c r="F361" s="52">
        <f t="shared" si="35"/>
        <v>15.2982</v>
      </c>
      <c r="G361" s="52">
        <f t="shared" si="36"/>
        <v>3.04534536192</v>
      </c>
      <c r="H361" s="4" t="s">
        <v>90</v>
      </c>
      <c r="I361" s="3">
        <v>19.99072</v>
      </c>
      <c r="J361" s="3">
        <v>12.87315</v>
      </c>
      <c r="K361" s="3">
        <v>13.03073</v>
      </c>
      <c r="L361" s="63"/>
      <c r="M361" s="63"/>
    </row>
    <row r="362" spans="1:13" ht="24">
      <c r="A362" s="4">
        <v>23</v>
      </c>
      <c r="B362" s="82">
        <v>20784</v>
      </c>
      <c r="C362" s="3">
        <v>304.89</v>
      </c>
      <c r="D362" s="3">
        <v>1.778</v>
      </c>
      <c r="E362" s="3">
        <f t="shared" si="21"/>
        <v>0.1536192</v>
      </c>
      <c r="F362" s="52">
        <f t="shared" si="35"/>
        <v>14.74279</v>
      </c>
      <c r="G362" s="52">
        <f t="shared" si="36"/>
        <v>2.264775605568</v>
      </c>
      <c r="H362" s="4" t="s">
        <v>112</v>
      </c>
      <c r="I362" s="3">
        <v>16.1777</v>
      </c>
      <c r="J362" s="3">
        <v>11.18891</v>
      </c>
      <c r="K362" s="3">
        <v>16.86176</v>
      </c>
      <c r="L362" s="63"/>
      <c r="M362" s="63"/>
    </row>
    <row r="363" spans="1:23" s="307" customFormat="1" ht="24">
      <c r="A363" s="312">
        <v>24</v>
      </c>
      <c r="B363" s="313">
        <v>20791</v>
      </c>
      <c r="C363" s="314"/>
      <c r="D363" s="314"/>
      <c r="E363" s="314"/>
      <c r="F363" s="304"/>
      <c r="G363" s="304"/>
      <c r="H363" s="312"/>
      <c r="I363" s="314"/>
      <c r="J363" s="314"/>
      <c r="K363" s="314"/>
      <c r="L363" s="313">
        <v>20791</v>
      </c>
      <c r="M363" s="314">
        <v>304.88</v>
      </c>
      <c r="N363" s="314">
        <v>2.311</v>
      </c>
      <c r="O363" s="314">
        <f>N363*0.0864</f>
        <v>0.1996704</v>
      </c>
      <c r="P363" s="304">
        <f>+AVERAGE(S363:U363)</f>
        <v>0.7099099999999999</v>
      </c>
      <c r="Q363" s="304">
        <f>P363*O363</f>
        <v>0.14174801366399997</v>
      </c>
      <c r="R363" s="312" t="s">
        <v>125</v>
      </c>
      <c r="S363" s="314">
        <v>0</v>
      </c>
      <c r="T363" s="314">
        <v>0</v>
      </c>
      <c r="U363" s="314">
        <v>2.12973</v>
      </c>
      <c r="V363" s="306"/>
      <c r="W363" s="306"/>
    </row>
    <row r="364" spans="1:13" ht="24">
      <c r="A364" s="4">
        <v>25</v>
      </c>
      <c r="B364" s="82">
        <v>20805</v>
      </c>
      <c r="C364" s="3">
        <v>305.09</v>
      </c>
      <c r="D364" s="3">
        <v>5.674</v>
      </c>
      <c r="E364" s="3">
        <f t="shared" si="21"/>
        <v>0.49023360000000005</v>
      </c>
      <c r="F364" s="52">
        <f t="shared" si="35"/>
        <v>4.08233</v>
      </c>
      <c r="G364" s="52">
        <f t="shared" si="36"/>
        <v>2.001295332288</v>
      </c>
      <c r="H364" s="4" t="s">
        <v>92</v>
      </c>
      <c r="I364" s="3">
        <v>11.91633</v>
      </c>
      <c r="J364" s="3">
        <v>0.33066</v>
      </c>
      <c r="K364" s="3">
        <v>0</v>
      </c>
      <c r="L364" s="63"/>
      <c r="M364" s="63"/>
    </row>
    <row r="365" spans="1:13" ht="24">
      <c r="A365" s="4">
        <v>26</v>
      </c>
      <c r="B365" s="82">
        <v>20812</v>
      </c>
      <c r="C365" s="3">
        <v>305.01</v>
      </c>
      <c r="D365" s="3">
        <v>3.818</v>
      </c>
      <c r="E365" s="3">
        <f t="shared" si="21"/>
        <v>0.32987520000000004</v>
      </c>
      <c r="F365" s="52">
        <f t="shared" si="35"/>
        <v>0.7166566666666667</v>
      </c>
      <c r="G365" s="52">
        <f t="shared" si="36"/>
        <v>0.23640726124800004</v>
      </c>
      <c r="H365" s="4" t="s">
        <v>93</v>
      </c>
      <c r="I365" s="3">
        <v>0.31218</v>
      </c>
      <c r="J365" s="3">
        <v>1.22816</v>
      </c>
      <c r="K365" s="3">
        <v>0.60963</v>
      </c>
      <c r="L365" s="63"/>
      <c r="M365" s="63"/>
    </row>
    <row r="366" spans="1:13" ht="24">
      <c r="A366" s="4">
        <v>27</v>
      </c>
      <c r="B366" s="82">
        <v>20826</v>
      </c>
      <c r="C366" s="3">
        <v>305.43</v>
      </c>
      <c r="D366" s="3">
        <v>11.515</v>
      </c>
      <c r="E366" s="3">
        <f t="shared" si="21"/>
        <v>0.9948960000000001</v>
      </c>
      <c r="F366" s="52">
        <f t="shared" si="35"/>
        <v>24.52172333333333</v>
      </c>
      <c r="G366" s="52">
        <f t="shared" si="36"/>
        <v>24.39656445744</v>
      </c>
      <c r="H366" s="4" t="s">
        <v>126</v>
      </c>
      <c r="I366" s="3">
        <v>28.92867</v>
      </c>
      <c r="J366" s="3">
        <v>23.22581</v>
      </c>
      <c r="K366" s="3">
        <v>21.41069</v>
      </c>
      <c r="L366" s="63"/>
      <c r="M366" s="63"/>
    </row>
    <row r="367" spans="1:13" ht="24">
      <c r="A367" s="4">
        <v>28</v>
      </c>
      <c r="B367" s="82">
        <v>20833</v>
      </c>
      <c r="C367" s="3">
        <v>305.15</v>
      </c>
      <c r="D367" s="3">
        <v>6.796</v>
      </c>
      <c r="E367" s="3">
        <f t="shared" si="21"/>
        <v>0.5871744000000001</v>
      </c>
      <c r="F367" s="52">
        <f t="shared" si="35"/>
        <v>17.57598666666667</v>
      </c>
      <c r="G367" s="52">
        <f t="shared" si="36"/>
        <v>10.320169425408004</v>
      </c>
      <c r="H367" s="4" t="s">
        <v>127</v>
      </c>
      <c r="I367" s="3">
        <v>25.23075</v>
      </c>
      <c r="J367" s="3">
        <v>17.20915</v>
      </c>
      <c r="K367" s="3">
        <v>10.28806</v>
      </c>
      <c r="L367" s="63"/>
      <c r="M367" s="63"/>
    </row>
    <row r="368" spans="1:13" ht="24">
      <c r="A368" s="4">
        <v>29</v>
      </c>
      <c r="B368" s="82">
        <v>20840</v>
      </c>
      <c r="C368" s="3">
        <v>304.98</v>
      </c>
      <c r="D368" s="3">
        <v>3.412</v>
      </c>
      <c r="E368" s="3">
        <f t="shared" si="21"/>
        <v>0.2947968</v>
      </c>
      <c r="F368" s="52">
        <f t="shared" si="35"/>
        <v>20.568356666666663</v>
      </c>
      <c r="G368" s="52">
        <f t="shared" si="36"/>
        <v>6.063485726591999</v>
      </c>
      <c r="H368" s="4" t="s">
        <v>128</v>
      </c>
      <c r="I368" s="3">
        <v>21.65636</v>
      </c>
      <c r="J368" s="3">
        <v>23.87917</v>
      </c>
      <c r="K368" s="3">
        <v>16.16954</v>
      </c>
      <c r="L368" s="63"/>
      <c r="M368" s="63"/>
    </row>
    <row r="369" spans="1:13" ht="24">
      <c r="A369" s="4">
        <v>30</v>
      </c>
      <c r="B369" s="82">
        <v>20854</v>
      </c>
      <c r="C369" s="3">
        <v>305.59</v>
      </c>
      <c r="D369" s="3">
        <v>24.322</v>
      </c>
      <c r="E369" s="3">
        <f t="shared" si="21"/>
        <v>2.1014208</v>
      </c>
      <c r="F369" s="52">
        <f t="shared" si="35"/>
        <v>1.4235833333333332</v>
      </c>
      <c r="G369" s="52">
        <f t="shared" si="36"/>
        <v>2.9915476271999997</v>
      </c>
      <c r="H369" s="4" t="s">
        <v>129</v>
      </c>
      <c r="I369" s="3">
        <v>3.61818</v>
      </c>
      <c r="J369" s="3">
        <v>0.30949</v>
      </c>
      <c r="K369" s="3">
        <v>0.34308</v>
      </c>
      <c r="L369" s="63"/>
      <c r="M369" s="63"/>
    </row>
    <row r="370" spans="1:13" ht="24">
      <c r="A370" s="4">
        <v>31</v>
      </c>
      <c r="B370" s="82">
        <v>20861</v>
      </c>
      <c r="C370" s="3">
        <v>305.13</v>
      </c>
      <c r="D370" s="3">
        <v>9.27</v>
      </c>
      <c r="E370" s="3">
        <f t="shared" si="21"/>
        <v>0.800928</v>
      </c>
      <c r="F370" s="52">
        <f t="shared" si="35"/>
        <v>6.627543333333333</v>
      </c>
      <c r="G370" s="52">
        <f t="shared" si="36"/>
        <v>5.3081850268799995</v>
      </c>
      <c r="H370" s="4" t="s">
        <v>130</v>
      </c>
      <c r="I370" s="3">
        <v>9.10776</v>
      </c>
      <c r="J370" s="3">
        <v>3.49773</v>
      </c>
      <c r="K370" s="3">
        <v>7.27714</v>
      </c>
      <c r="L370" s="63"/>
      <c r="M370" s="63"/>
    </row>
    <row r="371" spans="1:23" s="307" customFormat="1" ht="24">
      <c r="A371" s="312">
        <v>32</v>
      </c>
      <c r="B371" s="313">
        <v>20868</v>
      </c>
      <c r="C371" s="314"/>
      <c r="D371" s="314"/>
      <c r="E371" s="314"/>
      <c r="F371" s="304"/>
      <c r="G371" s="304"/>
      <c r="H371" s="312" t="s">
        <v>131</v>
      </c>
      <c r="I371" s="314"/>
      <c r="J371" s="314"/>
      <c r="K371" s="314"/>
      <c r="L371" s="313">
        <v>20868</v>
      </c>
      <c r="M371" s="314">
        <v>305.05</v>
      </c>
      <c r="N371" s="314">
        <v>8.131</v>
      </c>
      <c r="O371" s="314">
        <f>N371*0.0864</f>
        <v>0.7025184000000001</v>
      </c>
      <c r="P371" s="304">
        <f>+AVERAGE(S371:U371)</f>
        <v>1.2937033333333332</v>
      </c>
      <c r="Q371" s="304">
        <f>P371*O371</f>
        <v>0.9088503958080001</v>
      </c>
      <c r="R371" s="312" t="s">
        <v>131</v>
      </c>
      <c r="S371" s="314">
        <v>0</v>
      </c>
      <c r="T371" s="314">
        <v>0.92507</v>
      </c>
      <c r="U371" s="314">
        <v>2.95604</v>
      </c>
      <c r="V371" s="306"/>
      <c r="W371" s="306"/>
    </row>
    <row r="372" spans="1:23" s="307" customFormat="1" ht="24">
      <c r="A372" s="312">
        <v>33</v>
      </c>
      <c r="B372" s="313">
        <v>20889</v>
      </c>
      <c r="C372" s="314"/>
      <c r="D372" s="314"/>
      <c r="E372" s="314"/>
      <c r="F372" s="304"/>
      <c r="G372" s="304"/>
      <c r="H372" s="312" t="s">
        <v>138</v>
      </c>
      <c r="I372" s="314"/>
      <c r="J372" s="314"/>
      <c r="K372" s="314"/>
      <c r="L372" s="313">
        <v>20889</v>
      </c>
      <c r="M372" s="314">
        <v>304.99</v>
      </c>
      <c r="N372" s="314">
        <v>5.077</v>
      </c>
      <c r="O372" s="314">
        <f>N372*0.0864</f>
        <v>0.4386528</v>
      </c>
      <c r="P372" s="304">
        <f>+AVERAGE(S372:U372)</f>
        <v>0.9717899999999999</v>
      </c>
      <c r="Q372" s="304">
        <f>P372*O372</f>
        <v>0.426278404512</v>
      </c>
      <c r="R372" s="312" t="s">
        <v>138</v>
      </c>
      <c r="S372" s="314">
        <v>0</v>
      </c>
      <c r="T372" s="314">
        <v>2.91537</v>
      </c>
      <c r="U372" s="314">
        <v>0</v>
      </c>
      <c r="V372" s="306"/>
      <c r="W372" s="306"/>
    </row>
    <row r="373" spans="1:23" s="307" customFormat="1" ht="24">
      <c r="A373" s="318">
        <v>34</v>
      </c>
      <c r="B373" s="319">
        <v>20903</v>
      </c>
      <c r="C373" s="320"/>
      <c r="D373" s="320"/>
      <c r="E373" s="320"/>
      <c r="F373" s="304"/>
      <c r="G373" s="304"/>
      <c r="H373" s="318" t="s">
        <v>139</v>
      </c>
      <c r="I373" s="320"/>
      <c r="J373" s="320"/>
      <c r="K373" s="320"/>
      <c r="L373" s="319">
        <v>20903</v>
      </c>
      <c r="M373" s="320">
        <v>304.93</v>
      </c>
      <c r="N373" s="320">
        <v>3.487</v>
      </c>
      <c r="O373" s="320">
        <f>N373*0.0864</f>
        <v>0.3012768</v>
      </c>
      <c r="P373" s="304">
        <f>+AVERAGE(S373:U373)</f>
        <v>0</v>
      </c>
      <c r="Q373" s="304">
        <f>P373*O373</f>
        <v>0</v>
      </c>
      <c r="R373" s="318" t="s">
        <v>139</v>
      </c>
      <c r="S373" s="320">
        <v>0</v>
      </c>
      <c r="T373" s="320">
        <v>0</v>
      </c>
      <c r="U373" s="320">
        <v>0</v>
      </c>
      <c r="V373" s="306"/>
      <c r="W373" s="306"/>
    </row>
    <row r="374" spans="1:23" s="307" customFormat="1" ht="24">
      <c r="A374" s="312">
        <v>1</v>
      </c>
      <c r="B374" s="313">
        <v>20911</v>
      </c>
      <c r="C374" s="314"/>
      <c r="D374" s="314"/>
      <c r="E374" s="314"/>
      <c r="F374" s="304"/>
      <c r="G374" s="304"/>
      <c r="H374" s="322" t="s">
        <v>132</v>
      </c>
      <c r="I374" s="314"/>
      <c r="J374" s="314"/>
      <c r="K374" s="314"/>
      <c r="L374" s="313">
        <v>20911</v>
      </c>
      <c r="M374" s="314">
        <v>304.94</v>
      </c>
      <c r="N374" s="314">
        <v>3.025</v>
      </c>
      <c r="O374" s="314">
        <f>N374*0.0864</f>
        <v>0.26136</v>
      </c>
      <c r="P374" s="304">
        <f>+AVERAGE(S374:U374)</f>
        <v>0</v>
      </c>
      <c r="Q374" s="304">
        <f>P374*O374</f>
        <v>0</v>
      </c>
      <c r="R374" s="322" t="s">
        <v>132</v>
      </c>
      <c r="S374" s="314">
        <f>การคำนวณตะกอน!P6</f>
        <v>0</v>
      </c>
      <c r="T374" s="314">
        <f>การคำนวณตะกอน!P7</f>
        <v>0</v>
      </c>
      <c r="U374" s="314">
        <f>การคำนวณตะกอน!P8</f>
        <v>0</v>
      </c>
      <c r="V374" s="306"/>
      <c r="W374" s="306"/>
    </row>
    <row r="375" spans="1:23" s="307" customFormat="1" ht="24">
      <c r="A375" s="312">
        <v>2</v>
      </c>
      <c r="B375" s="313">
        <v>20931</v>
      </c>
      <c r="C375" s="314"/>
      <c r="D375" s="314"/>
      <c r="E375" s="314"/>
      <c r="F375" s="304"/>
      <c r="G375" s="304"/>
      <c r="H375" s="322" t="s">
        <v>133</v>
      </c>
      <c r="I375" s="314"/>
      <c r="J375" s="314"/>
      <c r="K375" s="314"/>
      <c r="L375" s="313">
        <v>20931</v>
      </c>
      <c r="M375" s="314">
        <v>305.35</v>
      </c>
      <c r="N375" s="314">
        <v>17.78</v>
      </c>
      <c r="O375" s="314">
        <f>N375*0.0864</f>
        <v>1.5361920000000002</v>
      </c>
      <c r="P375" s="304">
        <f>+AVERAGE(S375:U375)</f>
        <v>0</v>
      </c>
      <c r="Q375" s="304">
        <f>P375*O375</f>
        <v>0</v>
      </c>
      <c r="R375" s="322" t="s">
        <v>133</v>
      </c>
      <c r="S375" s="314">
        <f>การคำนวณตะกอน!P9</f>
        <v>0</v>
      </c>
      <c r="T375" s="314">
        <f>การคำนวณตะกอน!P10</f>
        <v>0</v>
      </c>
      <c r="U375" s="314">
        <f>การคำนวณตะกอน!P11</f>
        <v>0</v>
      </c>
      <c r="V375" s="306"/>
      <c r="W375" s="306"/>
    </row>
    <row r="376" spans="1:13" ht="24">
      <c r="A376" s="4">
        <v>3</v>
      </c>
      <c r="B376" s="82">
        <v>20945</v>
      </c>
      <c r="C376" s="3">
        <v>305.08</v>
      </c>
      <c r="D376" s="3">
        <v>7.847</v>
      </c>
      <c r="E376" s="3">
        <f t="shared" si="21"/>
        <v>0.6779808</v>
      </c>
      <c r="F376" s="52">
        <f t="shared" si="35"/>
        <v>10.679125991060161</v>
      </c>
      <c r="G376" s="52">
        <f t="shared" si="36"/>
        <v>7.240242382719761</v>
      </c>
      <c r="H376" s="4" t="s">
        <v>134</v>
      </c>
      <c r="I376" s="3">
        <f>การคำนวณตะกอน!F12</f>
        <v>4.95569029850627</v>
      </c>
      <c r="J376" s="3">
        <f>การคำนวณตะกอน!F13</f>
        <v>16.576750354133157</v>
      </c>
      <c r="K376" s="3">
        <f>การคำนวณตะกอน!F14</f>
        <v>10.504937320541053</v>
      </c>
      <c r="L376" s="63"/>
      <c r="M376" s="63"/>
    </row>
    <row r="377" spans="1:13" ht="24">
      <c r="A377" s="4">
        <v>4</v>
      </c>
      <c r="B377" s="82">
        <v>20952</v>
      </c>
      <c r="C377" s="3">
        <v>304.96</v>
      </c>
      <c r="D377" s="3">
        <v>4.798</v>
      </c>
      <c r="E377" s="3">
        <f t="shared" si="21"/>
        <v>0.4145472</v>
      </c>
      <c r="F377" s="52">
        <f t="shared" si="35"/>
        <v>7.14590543205626</v>
      </c>
      <c r="G377" s="52">
        <f t="shared" si="36"/>
        <v>2.962315088323713</v>
      </c>
      <c r="H377" s="4" t="s">
        <v>135</v>
      </c>
      <c r="I377" s="3">
        <f>การคำนวณตะกอน!F15</f>
        <v>2.37111306820275</v>
      </c>
      <c r="J377" s="3">
        <f>การคำนวณตะกอน!F16</f>
        <v>5.763504210569338</v>
      </c>
      <c r="K377" s="3">
        <f>การคำนวณตะกอน!F17</f>
        <v>13.303099017396692</v>
      </c>
      <c r="L377" s="63"/>
      <c r="M377" s="63"/>
    </row>
    <row r="378" spans="1:13" ht="24">
      <c r="A378" s="4">
        <v>5</v>
      </c>
      <c r="B378" s="82">
        <v>20959</v>
      </c>
      <c r="C378" s="3">
        <v>304.83</v>
      </c>
      <c r="D378" s="3">
        <v>2.324</v>
      </c>
      <c r="E378" s="3">
        <f t="shared" si="21"/>
        <v>0.2007936</v>
      </c>
      <c r="F378" s="52">
        <f t="shared" si="35"/>
        <v>11.363557181355567</v>
      </c>
      <c r="G378" s="52">
        <f t="shared" si="36"/>
        <v>2.2817295552502372</v>
      </c>
      <c r="H378" s="4" t="s">
        <v>136</v>
      </c>
      <c r="I378" s="3">
        <f>การคำนวณตะกอน!F18</f>
        <v>16.79496151154717</v>
      </c>
      <c r="J378" s="3">
        <f>การคำนวณตะกอน!F19</f>
        <v>9.76430063194448</v>
      </c>
      <c r="K378" s="3">
        <f>การคำนวณตะกอน!F20</f>
        <v>7.5314094005750505</v>
      </c>
      <c r="L378" s="63"/>
      <c r="M378" s="63"/>
    </row>
    <row r="379" spans="1:13" ht="24">
      <c r="A379" s="4">
        <v>6</v>
      </c>
      <c r="B379" s="82">
        <v>20973</v>
      </c>
      <c r="C379" s="3">
        <v>304.92</v>
      </c>
      <c r="D379" s="3">
        <v>3.403</v>
      </c>
      <c r="E379" s="3">
        <f t="shared" si="21"/>
        <v>0.29401920000000004</v>
      </c>
      <c r="F379" s="52">
        <f t="shared" si="35"/>
        <v>8.797717046070447</v>
      </c>
      <c r="G379" s="52">
        <f t="shared" si="36"/>
        <v>2.5866977277119965</v>
      </c>
      <c r="H379" s="4" t="s">
        <v>137</v>
      </c>
      <c r="I379" s="3">
        <f>การคำนวณตะกอน!F21</f>
        <v>7.395310140845585</v>
      </c>
      <c r="J379" s="3">
        <f>การคำนวณตะกอน!F22</f>
        <v>12.871432774354595</v>
      </c>
      <c r="K379" s="3">
        <f>การคำนวณตะกอน!F23</f>
        <v>6.1264082230111665</v>
      </c>
      <c r="L379" s="63"/>
      <c r="M379" s="63"/>
    </row>
    <row r="380" spans="1:13" ht="24">
      <c r="A380" s="4">
        <v>7</v>
      </c>
      <c r="B380" s="82">
        <v>20987</v>
      </c>
      <c r="C380" s="3">
        <v>304.89</v>
      </c>
      <c r="D380" s="3">
        <v>2.15</v>
      </c>
      <c r="E380" s="3">
        <f t="shared" si="21"/>
        <v>0.18576</v>
      </c>
      <c r="F380" s="52">
        <f t="shared" si="35"/>
        <v>11.722960300124006</v>
      </c>
      <c r="G380" s="52">
        <f t="shared" si="36"/>
        <v>2.1776571053510354</v>
      </c>
      <c r="H380" s="4" t="s">
        <v>117</v>
      </c>
      <c r="I380" s="3">
        <f>การคำนวณตะกอน!F24</f>
        <v>10.947717253037668</v>
      </c>
      <c r="J380" s="3">
        <f>การคำนวณตะกอน!F25</f>
        <v>6.9933982320625665</v>
      </c>
      <c r="K380" s="3">
        <f>การคำนวณตะกอน!F26</f>
        <v>17.227765415271783</v>
      </c>
      <c r="L380" s="63"/>
      <c r="M380" s="63"/>
    </row>
    <row r="381" spans="1:13" ht="24">
      <c r="A381" s="4">
        <v>8</v>
      </c>
      <c r="B381" s="82">
        <v>20994</v>
      </c>
      <c r="C381" s="3">
        <v>304.93</v>
      </c>
      <c r="D381" s="3">
        <v>3.212</v>
      </c>
      <c r="E381" s="3">
        <f t="shared" si="21"/>
        <v>0.2775168</v>
      </c>
      <c r="F381" s="52">
        <f t="shared" si="35"/>
        <v>6.025541195657908</v>
      </c>
      <c r="G381" s="52">
        <f t="shared" si="36"/>
        <v>1.6721889108871566</v>
      </c>
      <c r="H381" s="4" t="s">
        <v>118</v>
      </c>
      <c r="I381" s="3">
        <f>การคำนวณตะกอน!F27</f>
        <v>6.145809326251332</v>
      </c>
      <c r="J381" s="3">
        <f>การคำนวณตะกอน!F28</f>
        <v>4.608681079243688</v>
      </c>
      <c r="K381" s="3">
        <f>การคำนวณตะกอน!F29</f>
        <v>7.322133181478705</v>
      </c>
      <c r="L381" s="63"/>
      <c r="M381" s="63"/>
    </row>
    <row r="382" spans="1:13" ht="24">
      <c r="A382" s="4">
        <v>9</v>
      </c>
      <c r="B382" s="82">
        <v>21002</v>
      </c>
      <c r="C382" s="3">
        <v>304.89</v>
      </c>
      <c r="D382" s="3">
        <v>2.818</v>
      </c>
      <c r="E382" s="3">
        <f t="shared" si="21"/>
        <v>0.24347520000000003</v>
      </c>
      <c r="F382" s="52">
        <f t="shared" si="35"/>
        <v>21.206804019691095</v>
      </c>
      <c r="G382" s="52">
        <f t="shared" si="36"/>
        <v>5.163330850055094</v>
      </c>
      <c r="H382" s="4" t="s">
        <v>97</v>
      </c>
      <c r="I382" s="3">
        <f>การคำนวณตะกอน!F30</f>
        <v>16.51264520989739</v>
      </c>
      <c r="J382" s="3">
        <f>การคำนวณตะกอน!F31</f>
        <v>24.109153530278604</v>
      </c>
      <c r="K382" s="3">
        <f>การคำนวณตะกอน!F32</f>
        <v>22.9986133188973</v>
      </c>
      <c r="L382" s="63"/>
      <c r="M382" s="63"/>
    </row>
    <row r="383" spans="1:13" ht="24">
      <c r="A383" s="4">
        <v>10</v>
      </c>
      <c r="B383" s="82">
        <v>21016</v>
      </c>
      <c r="C383" s="3">
        <v>304.9</v>
      </c>
      <c r="D383" s="3">
        <v>2.197</v>
      </c>
      <c r="E383" s="3">
        <f t="shared" si="21"/>
        <v>0.1898208</v>
      </c>
      <c r="F383" s="3">
        <f t="shared" si="35"/>
        <v>34.12876323763584</v>
      </c>
      <c r="G383" s="3">
        <f t="shared" si="36"/>
        <v>6.478349140778625</v>
      </c>
      <c r="H383" s="4" t="s">
        <v>98</v>
      </c>
      <c r="I383" s="3">
        <f>การคำนวณตะกอน!F33</f>
        <v>29.37936099892469</v>
      </c>
      <c r="J383" s="3">
        <f>การคำนวณตะกอน!F34</f>
        <v>30.72519887194974</v>
      </c>
      <c r="K383" s="3">
        <f>การคำนวณตะกอน!F35</f>
        <v>42.28172984203308</v>
      </c>
      <c r="L383" s="63"/>
      <c r="M383" s="63"/>
    </row>
    <row r="384" spans="1:23" s="307" customFormat="1" ht="24">
      <c r="A384" s="312">
        <v>11</v>
      </c>
      <c r="B384" s="313">
        <v>21022</v>
      </c>
      <c r="C384" s="314"/>
      <c r="D384" s="314"/>
      <c r="E384" s="314"/>
      <c r="F384" s="314"/>
      <c r="G384" s="314"/>
      <c r="H384" s="312" t="s">
        <v>119</v>
      </c>
      <c r="I384" s="314"/>
      <c r="J384" s="314"/>
      <c r="K384" s="314"/>
      <c r="L384" s="313">
        <v>21022</v>
      </c>
      <c r="M384" s="314">
        <v>304.91</v>
      </c>
      <c r="N384" s="314">
        <v>3.01</v>
      </c>
      <c r="O384" s="314">
        <f>N384*0.0864</f>
        <v>0.260064</v>
      </c>
      <c r="P384" s="314">
        <f>+AVERAGE(S384:U384)</f>
        <v>0</v>
      </c>
      <c r="Q384" s="314">
        <f>P384*O384</f>
        <v>0</v>
      </c>
      <c r="R384" s="312" t="s">
        <v>119</v>
      </c>
      <c r="S384" s="314">
        <f>การคำนวณตะกอน!P36</f>
        <v>0</v>
      </c>
      <c r="T384" s="314">
        <f>การคำนวณตะกอน!P37</f>
        <v>0</v>
      </c>
      <c r="U384" s="314">
        <f>การคำนวณตะกอน!P38</f>
        <v>0</v>
      </c>
      <c r="V384" s="306"/>
      <c r="W384" s="306"/>
    </row>
    <row r="385" spans="1:13" ht="24">
      <c r="A385" s="4">
        <v>12</v>
      </c>
      <c r="B385" s="82">
        <v>21051</v>
      </c>
      <c r="C385" s="3">
        <v>304.9</v>
      </c>
      <c r="D385" s="3">
        <v>2.347</v>
      </c>
      <c r="E385" s="3">
        <f t="shared" si="21"/>
        <v>0.2027808</v>
      </c>
      <c r="F385" s="3">
        <f t="shared" si="35"/>
        <v>0.5614323908050752</v>
      </c>
      <c r="G385" s="3">
        <f t="shared" si="36"/>
        <v>0.1138477093533658</v>
      </c>
      <c r="H385" s="4" t="s">
        <v>120</v>
      </c>
      <c r="I385" s="3">
        <f>การคำนวณตะกอน!F39</f>
        <v>0.3781576160532023</v>
      </c>
      <c r="J385" s="3">
        <f>การคำนวณตะกอน!F40</f>
        <v>0.6855419208625091</v>
      </c>
      <c r="K385" s="3">
        <f>การคำนวณตะกอน!F41</f>
        <v>0.6205976354995143</v>
      </c>
      <c r="L385" s="63"/>
      <c r="M385" s="63"/>
    </row>
    <row r="386" spans="1:13" ht="24">
      <c r="A386" s="4">
        <v>13</v>
      </c>
      <c r="B386" s="82">
        <v>21052</v>
      </c>
      <c r="C386" s="3">
        <v>305</v>
      </c>
      <c r="D386" s="3">
        <v>5.427</v>
      </c>
      <c r="E386" s="3">
        <f t="shared" si="21"/>
        <v>0.4688928</v>
      </c>
      <c r="F386" s="3">
        <f t="shared" si="35"/>
        <v>17.42326186022675</v>
      </c>
      <c r="G386" s="3">
        <f t="shared" si="36"/>
        <v>8.16964203877493</v>
      </c>
      <c r="H386" s="4" t="s">
        <v>121</v>
      </c>
      <c r="I386" s="3">
        <f>การคำนวณตะกอน!F42</f>
        <v>8.241577108187927</v>
      </c>
      <c r="J386" s="3">
        <f>การคำนวณตะกอน!F43</f>
        <v>27.75826895418653</v>
      </c>
      <c r="K386" s="3">
        <f>การคำนวณตะกอน!F44</f>
        <v>16.269939518305787</v>
      </c>
      <c r="L386" s="63"/>
      <c r="M386" s="63"/>
    </row>
    <row r="387" spans="1:13" ht="24">
      <c r="A387" s="4">
        <v>14</v>
      </c>
      <c r="B387" s="82">
        <v>21057</v>
      </c>
      <c r="C387" s="3">
        <v>304.89</v>
      </c>
      <c r="D387" s="3">
        <v>2.138</v>
      </c>
      <c r="E387" s="3">
        <f t="shared" si="21"/>
        <v>0.1847232</v>
      </c>
      <c r="F387" s="3">
        <f t="shared" si="35"/>
        <v>2.4211908821015453</v>
      </c>
      <c r="G387" s="3">
        <f t="shared" si="36"/>
        <v>0.44725012755262017</v>
      </c>
      <c r="H387" s="4" t="s">
        <v>107</v>
      </c>
      <c r="I387" s="3">
        <f>การคำนวณตะกอน!F45</f>
        <v>1.7535143349963676</v>
      </c>
      <c r="J387" s="3">
        <f>การคำนวณตะกอน!F46</f>
        <v>3.175427961109941</v>
      </c>
      <c r="K387" s="3">
        <f>การคำนวณตะกอน!F47</f>
        <v>2.334630350198328</v>
      </c>
      <c r="L387" s="63"/>
      <c r="M387" s="63"/>
    </row>
    <row r="388" spans="1:13" ht="24">
      <c r="A388" s="4">
        <v>15</v>
      </c>
      <c r="B388" s="82">
        <v>21073</v>
      </c>
      <c r="C388" s="3">
        <v>304.91</v>
      </c>
      <c r="D388" s="3">
        <v>2.768</v>
      </c>
      <c r="E388" s="3">
        <f t="shared" si="21"/>
        <v>0.23915519999999998</v>
      </c>
      <c r="F388" s="3">
        <f aca="true" t="shared" si="37" ref="F388:F401">+AVERAGE(I388:K388)</f>
        <v>28.000675891113076</v>
      </c>
      <c r="G388" s="3">
        <f aca="true" t="shared" si="38" ref="G388:G401">F388*E388</f>
        <v>6.6965072428743255</v>
      </c>
      <c r="H388" s="4" t="s">
        <v>122</v>
      </c>
      <c r="I388" s="3">
        <f>การคำนวณตะกอน!F48</f>
        <v>28.614594349579104</v>
      </c>
      <c r="J388" s="3">
        <f>การคำนวณตะกอน!F49</f>
        <v>24.928899968379312</v>
      </c>
      <c r="K388" s="3">
        <f>การคำนวณตะกอน!F50</f>
        <v>30.4585333553808</v>
      </c>
      <c r="L388" s="63"/>
      <c r="M388" s="63"/>
    </row>
    <row r="389" spans="1:13" ht="24">
      <c r="A389" s="4">
        <v>16</v>
      </c>
      <c r="B389" s="82">
        <v>21078</v>
      </c>
      <c r="C389" s="3">
        <v>304.92</v>
      </c>
      <c r="D389" s="3">
        <v>2.723</v>
      </c>
      <c r="E389" s="3">
        <f t="shared" si="21"/>
        <v>0.2352672</v>
      </c>
      <c r="F389" s="3">
        <f t="shared" si="37"/>
        <v>27.998329373411043</v>
      </c>
      <c r="G389" s="3">
        <f t="shared" si="38"/>
        <v>6.587088556360171</v>
      </c>
      <c r="H389" s="4" t="s">
        <v>123</v>
      </c>
      <c r="I389" s="3">
        <f>การคำนวณตะกอน!F51</f>
        <v>32.06302674974808</v>
      </c>
      <c r="J389" s="3">
        <f>การคำนวณตะกอน!F52</f>
        <v>23.167399310927696</v>
      </c>
      <c r="K389" s="3">
        <f>การคำนวณตะกอน!F53</f>
        <v>28.764562059557353</v>
      </c>
      <c r="L389" s="63"/>
      <c r="M389" s="63"/>
    </row>
    <row r="390" spans="1:13" ht="24">
      <c r="A390" s="4">
        <v>17</v>
      </c>
      <c r="B390" s="82">
        <v>21085</v>
      </c>
      <c r="C390" s="3">
        <v>305.3</v>
      </c>
      <c r="D390" s="3">
        <v>13.371</v>
      </c>
      <c r="E390" s="3">
        <f t="shared" si="21"/>
        <v>1.1552544</v>
      </c>
      <c r="F390" s="3">
        <f t="shared" si="37"/>
        <v>16.737574548117454</v>
      </c>
      <c r="G390" s="3">
        <f t="shared" si="38"/>
        <v>19.336156642040702</v>
      </c>
      <c r="H390" s="4" t="s">
        <v>124</v>
      </c>
      <c r="I390" s="3">
        <f>การคำนวณตะกอน!F54</f>
        <v>11.530790326630331</v>
      </c>
      <c r="J390" s="3">
        <f>การคำนวณตะกอน!F55</f>
        <v>17.416648894547993</v>
      </c>
      <c r="K390" s="3">
        <f>การคำนวณตะกอน!F56</f>
        <v>21.265284423174037</v>
      </c>
      <c r="L390" s="63"/>
      <c r="M390" s="63"/>
    </row>
    <row r="391" spans="1:13" ht="24">
      <c r="A391" s="4">
        <v>18</v>
      </c>
      <c r="B391" s="82">
        <v>21094</v>
      </c>
      <c r="C391" s="3">
        <v>304.99</v>
      </c>
      <c r="D391" s="3">
        <v>4.23</v>
      </c>
      <c r="E391" s="3">
        <f t="shared" si="21"/>
        <v>0.3654720000000001</v>
      </c>
      <c r="F391" s="3">
        <f t="shared" si="37"/>
        <v>14.369977155985987</v>
      </c>
      <c r="G391" s="3">
        <f t="shared" si="38"/>
        <v>5.251824291152512</v>
      </c>
      <c r="H391" s="4" t="s">
        <v>109</v>
      </c>
      <c r="I391" s="3">
        <f>การคำนวณตะกอน!F57</f>
        <v>8.659508139929775</v>
      </c>
      <c r="J391" s="3">
        <f>การคำนวณตะกอน!F58</f>
        <v>21.26205482573149</v>
      </c>
      <c r="K391" s="3">
        <f>การคำนวณตะกอน!F59</f>
        <v>13.1883685022967</v>
      </c>
      <c r="L391" s="63"/>
      <c r="M391" s="63"/>
    </row>
    <row r="392" spans="1:13" ht="24">
      <c r="A392" s="4">
        <v>19</v>
      </c>
      <c r="B392" s="82">
        <v>21108</v>
      </c>
      <c r="C392" s="3">
        <v>304.97</v>
      </c>
      <c r="D392" s="3">
        <v>4.141</v>
      </c>
      <c r="E392" s="3">
        <f t="shared" si="21"/>
        <v>0.3577824</v>
      </c>
      <c r="F392" s="3">
        <f t="shared" si="37"/>
        <v>2.062603807864409</v>
      </c>
      <c r="G392" s="3">
        <f t="shared" si="38"/>
        <v>0.7379633406268671</v>
      </c>
      <c r="H392" s="4" t="s">
        <v>110</v>
      </c>
      <c r="I392" s="3">
        <f>การคำนวณตะกอน!F60</f>
        <v>2.5246149961943805</v>
      </c>
      <c r="J392" s="3">
        <f>การคำนวณตะกอน!F61</f>
        <v>2.990927519861271</v>
      </c>
      <c r="K392" s="3">
        <f>การคำนวณตะกอน!F62</f>
        <v>0.6722689075375746</v>
      </c>
      <c r="L392" s="63"/>
      <c r="M392" s="63"/>
    </row>
    <row r="393" spans="1:13" ht="24">
      <c r="A393" s="4">
        <v>20</v>
      </c>
      <c r="B393" s="82">
        <v>21113</v>
      </c>
      <c r="C393" s="3">
        <v>305.3</v>
      </c>
      <c r="D393" s="3">
        <v>14.966</v>
      </c>
      <c r="E393" s="3">
        <f t="shared" si="21"/>
        <v>1.2930624</v>
      </c>
      <c r="F393" s="3">
        <f t="shared" si="37"/>
        <v>10.794076952411173</v>
      </c>
      <c r="G393" s="3">
        <f t="shared" si="38"/>
        <v>13.957415049869477</v>
      </c>
      <c r="H393" s="4" t="s">
        <v>111</v>
      </c>
      <c r="I393" s="3">
        <f>การคำนวณตะกอน!F63</f>
        <v>18.48492109675323</v>
      </c>
      <c r="J393" s="3">
        <f>การคำนวณตะกอน!F64</f>
        <v>3.1424800452667174</v>
      </c>
      <c r="K393" s="3">
        <f>การคำนวณตะกอน!F65</f>
        <v>10.754829715213567</v>
      </c>
      <c r="L393" s="63"/>
      <c r="M393" s="63"/>
    </row>
    <row r="394" spans="1:13" ht="24">
      <c r="A394" s="4">
        <v>21</v>
      </c>
      <c r="B394" s="82">
        <v>21127</v>
      </c>
      <c r="C394" s="3">
        <v>305.28</v>
      </c>
      <c r="D394" s="3">
        <v>14.52</v>
      </c>
      <c r="E394" s="3">
        <f t="shared" si="21"/>
        <v>1.254528</v>
      </c>
      <c r="F394" s="3">
        <f t="shared" si="37"/>
        <v>58.83003689413241</v>
      </c>
      <c r="G394" s="3">
        <f t="shared" si="38"/>
        <v>73.80392852472215</v>
      </c>
      <c r="H394" s="4" t="s">
        <v>89</v>
      </c>
      <c r="I394" s="3">
        <f>การคำนวณตะกอน!F66</f>
        <v>53.90195945483698</v>
      </c>
      <c r="J394" s="3">
        <f>การคำนวณตะกอน!F67</f>
        <v>63.08919506892379</v>
      </c>
      <c r="K394" s="3">
        <f>การคำนวณตะกอน!F68</f>
        <v>59.49895615863647</v>
      </c>
      <c r="L394" s="63"/>
      <c r="M394" s="63"/>
    </row>
    <row r="395" spans="1:13" ht="24">
      <c r="A395" s="4">
        <v>22</v>
      </c>
      <c r="B395" s="82">
        <v>21135</v>
      </c>
      <c r="C395" s="3">
        <v>304.86</v>
      </c>
      <c r="D395" s="3">
        <v>2.017</v>
      </c>
      <c r="E395" s="3">
        <f t="shared" si="21"/>
        <v>0.1742688</v>
      </c>
      <c r="F395" s="3">
        <f t="shared" si="37"/>
        <v>41.50651841735789</v>
      </c>
      <c r="G395" s="3">
        <f t="shared" si="38"/>
        <v>7.233291156770859</v>
      </c>
      <c r="H395" s="4" t="s">
        <v>90</v>
      </c>
      <c r="I395" s="3">
        <f>การคำนวณตะกอน!F69</f>
        <v>38.880248833586</v>
      </c>
      <c r="J395" s="3">
        <f>การคำนวณตะกอน!F70</f>
        <v>48.443783047830536</v>
      </c>
      <c r="K395" s="3">
        <f>การคำนวณตะกอน!F71</f>
        <v>37.195523370657135</v>
      </c>
      <c r="L395" s="63"/>
      <c r="M395" s="63"/>
    </row>
    <row r="396" spans="1:13" ht="24">
      <c r="A396" s="4">
        <v>23</v>
      </c>
      <c r="B396" s="82">
        <v>21141</v>
      </c>
      <c r="C396" s="3">
        <v>304.85</v>
      </c>
      <c r="D396" s="3">
        <v>1.329</v>
      </c>
      <c r="E396" s="3">
        <f t="shared" si="21"/>
        <v>0.1148256</v>
      </c>
      <c r="F396" s="3">
        <f t="shared" si="37"/>
        <v>55.17071634284489</v>
      </c>
      <c r="G396" s="3">
        <f t="shared" si="38"/>
        <v>6.3350106064969705</v>
      </c>
      <c r="H396" s="4" t="s">
        <v>112</v>
      </c>
      <c r="I396" s="3">
        <f>การคำนวณตะกอน!F72</f>
        <v>32.739177882867736</v>
      </c>
      <c r="J396" s="3">
        <f>การคำนวณตะกอน!F73</f>
        <v>41.20534594574535</v>
      </c>
      <c r="K396" s="3">
        <f>การคำนวณตะกอน!F74</f>
        <v>91.5676251999216</v>
      </c>
      <c r="L396" s="63"/>
      <c r="M396" s="63"/>
    </row>
    <row r="397" spans="1:13" ht="24">
      <c r="A397" s="4">
        <v>24</v>
      </c>
      <c r="B397" s="82">
        <v>21162</v>
      </c>
      <c r="C397" s="3">
        <v>305.49</v>
      </c>
      <c r="D397" s="3">
        <v>22.431</v>
      </c>
      <c r="E397" s="3">
        <f t="shared" si="21"/>
        <v>1.9380384000000002</v>
      </c>
      <c r="F397" s="3">
        <f t="shared" si="37"/>
        <v>30.990076666666667</v>
      </c>
      <c r="G397" s="3">
        <f t="shared" si="38"/>
        <v>60.05995859894401</v>
      </c>
      <c r="H397" s="4" t="s">
        <v>125</v>
      </c>
      <c r="I397" s="3">
        <v>29.62381</v>
      </c>
      <c r="J397" s="3">
        <v>22.553</v>
      </c>
      <c r="K397" s="3">
        <v>40.79342</v>
      </c>
      <c r="L397" s="63"/>
      <c r="M397" s="63"/>
    </row>
    <row r="398" spans="1:13" ht="24">
      <c r="A398" s="4">
        <v>25</v>
      </c>
      <c r="B398" s="82">
        <v>21169</v>
      </c>
      <c r="C398" s="3">
        <v>305.39</v>
      </c>
      <c r="D398" s="3">
        <v>18.962</v>
      </c>
      <c r="E398" s="3">
        <f t="shared" si="21"/>
        <v>1.6383168000000001</v>
      </c>
      <c r="F398" s="3">
        <f t="shared" si="37"/>
        <v>26.825829999999996</v>
      </c>
      <c r="G398" s="3">
        <f t="shared" si="38"/>
        <v>43.949207962943994</v>
      </c>
      <c r="H398" s="4" t="s">
        <v>92</v>
      </c>
      <c r="I398" s="3">
        <v>21.04245</v>
      </c>
      <c r="J398" s="3">
        <v>22.22079</v>
      </c>
      <c r="K398" s="3">
        <v>37.21425</v>
      </c>
      <c r="L398" s="63"/>
      <c r="M398" s="63"/>
    </row>
    <row r="399" spans="1:13" ht="24">
      <c r="A399" s="4">
        <v>26</v>
      </c>
      <c r="B399" s="82">
        <v>21176</v>
      </c>
      <c r="C399" s="3">
        <v>305.08</v>
      </c>
      <c r="D399" s="3">
        <v>7.183</v>
      </c>
      <c r="E399" s="3">
        <f t="shared" si="21"/>
        <v>0.6206112</v>
      </c>
      <c r="F399" s="3">
        <f t="shared" si="37"/>
        <v>22.08672</v>
      </c>
      <c r="G399" s="3">
        <f t="shared" si="38"/>
        <v>13.707265803264</v>
      </c>
      <c r="H399" s="4" t="s">
        <v>93</v>
      </c>
      <c r="I399" s="3">
        <v>22.16892</v>
      </c>
      <c r="J399" s="3">
        <v>23.25657</v>
      </c>
      <c r="K399" s="3">
        <v>20.83467</v>
      </c>
      <c r="L399" s="63"/>
      <c r="M399" s="63"/>
    </row>
    <row r="400" spans="1:23" s="307" customFormat="1" ht="24">
      <c r="A400" s="312">
        <v>27</v>
      </c>
      <c r="B400" s="313">
        <v>21198</v>
      </c>
      <c r="C400" s="314"/>
      <c r="D400" s="314"/>
      <c r="E400" s="314"/>
      <c r="F400" s="314"/>
      <c r="G400" s="314"/>
      <c r="H400" s="312" t="s">
        <v>126</v>
      </c>
      <c r="I400" s="314"/>
      <c r="J400" s="314"/>
      <c r="K400" s="314"/>
      <c r="L400" s="313">
        <v>21198</v>
      </c>
      <c r="M400" s="314">
        <v>304.989</v>
      </c>
      <c r="N400" s="314">
        <v>5.038</v>
      </c>
      <c r="O400" s="314">
        <f>N400*0.0864</f>
        <v>0.43528320000000004</v>
      </c>
      <c r="P400" s="314">
        <f>+AVERAGE(S400:U400)</f>
        <v>0.09072666666666666</v>
      </c>
      <c r="Q400" s="314">
        <f>P400*O400</f>
        <v>0.039491793792000005</v>
      </c>
      <c r="R400" s="312" t="s">
        <v>126</v>
      </c>
      <c r="S400" s="314">
        <v>0</v>
      </c>
      <c r="T400" s="314">
        <v>0</v>
      </c>
      <c r="U400" s="314">
        <v>0.27218</v>
      </c>
      <c r="V400" s="306"/>
      <c r="W400" s="306"/>
    </row>
    <row r="401" spans="1:13" ht="24">
      <c r="A401" s="4">
        <v>28</v>
      </c>
      <c r="B401" s="82">
        <v>21204</v>
      </c>
      <c r="C401" s="3">
        <v>304.99</v>
      </c>
      <c r="D401" s="3">
        <v>5.036</v>
      </c>
      <c r="E401" s="3">
        <f t="shared" si="21"/>
        <v>0.4351104</v>
      </c>
      <c r="F401" s="3">
        <f t="shared" si="37"/>
        <v>3.742993333333333</v>
      </c>
      <c r="G401" s="3">
        <f t="shared" si="38"/>
        <v>1.628615326464</v>
      </c>
      <c r="H401" s="4" t="s">
        <v>127</v>
      </c>
      <c r="I401" s="3">
        <v>2.41597</v>
      </c>
      <c r="J401" s="3">
        <v>3.09084</v>
      </c>
      <c r="K401" s="3">
        <v>5.72217</v>
      </c>
      <c r="L401" s="63"/>
      <c r="M401" s="63"/>
    </row>
    <row r="402" spans="1:13" ht="24">
      <c r="A402" s="4">
        <v>29</v>
      </c>
      <c r="B402" s="82">
        <v>21211</v>
      </c>
      <c r="C402" s="3">
        <v>304.99</v>
      </c>
      <c r="D402" s="3">
        <v>4.264</v>
      </c>
      <c r="E402" s="3">
        <f t="shared" si="21"/>
        <v>0.36840960000000006</v>
      </c>
      <c r="F402" s="3">
        <f aca="true" t="shared" si="39" ref="F402:F482">+AVERAGE(I402:K402)</f>
        <v>2.986593333333333</v>
      </c>
      <c r="G402" s="3">
        <f aca="true" t="shared" si="40" ref="G402:G482">F402*E402</f>
        <v>1.100289655296</v>
      </c>
      <c r="H402" s="4" t="s">
        <v>128</v>
      </c>
      <c r="I402" s="3">
        <v>7.03407</v>
      </c>
      <c r="J402" s="3">
        <v>1.61244</v>
      </c>
      <c r="K402" s="3">
        <v>0.31327</v>
      </c>
      <c r="L402" s="63"/>
      <c r="M402" s="63"/>
    </row>
    <row r="403" spans="1:13" ht="24">
      <c r="A403" s="4">
        <v>30</v>
      </c>
      <c r="B403" s="82">
        <v>21218</v>
      </c>
      <c r="C403" s="3">
        <v>304.91</v>
      </c>
      <c r="D403" s="3">
        <v>2.647</v>
      </c>
      <c r="E403" s="3">
        <f t="shared" si="21"/>
        <v>0.22870079999999998</v>
      </c>
      <c r="F403" s="3">
        <f t="shared" si="39"/>
        <v>19.560946666666666</v>
      </c>
      <c r="G403" s="3">
        <f t="shared" si="40"/>
        <v>4.4736041514239995</v>
      </c>
      <c r="H403" s="4" t="s">
        <v>129</v>
      </c>
      <c r="I403" s="3">
        <v>18.49865</v>
      </c>
      <c r="J403" s="3">
        <v>18.80583</v>
      </c>
      <c r="K403" s="3">
        <v>21.37836</v>
      </c>
      <c r="L403" s="63"/>
      <c r="M403" s="63"/>
    </row>
    <row r="404" spans="1:13" ht="24">
      <c r="A404" s="4">
        <v>31</v>
      </c>
      <c r="B404" s="82">
        <v>21232</v>
      </c>
      <c r="C404" s="3">
        <v>305</v>
      </c>
      <c r="D404" s="3">
        <v>4.705</v>
      </c>
      <c r="E404" s="3">
        <f t="shared" si="21"/>
        <v>0.40651200000000004</v>
      </c>
      <c r="F404" s="3">
        <f t="shared" si="39"/>
        <v>32.51059333333333</v>
      </c>
      <c r="G404" s="3">
        <f t="shared" si="40"/>
        <v>13.21594631712</v>
      </c>
      <c r="H404" s="4" t="s">
        <v>130</v>
      </c>
      <c r="I404" s="3">
        <v>36.93326</v>
      </c>
      <c r="J404" s="3">
        <v>28.09374</v>
      </c>
      <c r="K404" s="3">
        <v>32.50478</v>
      </c>
      <c r="L404" s="63"/>
      <c r="M404" s="63"/>
    </row>
    <row r="405" spans="1:13" ht="24">
      <c r="A405" s="4">
        <v>32</v>
      </c>
      <c r="B405" s="82">
        <v>21239</v>
      </c>
      <c r="C405" s="3">
        <v>305.01</v>
      </c>
      <c r="D405" s="3">
        <v>4.847</v>
      </c>
      <c r="E405" s="3">
        <f t="shared" si="21"/>
        <v>0.41878080000000006</v>
      </c>
      <c r="F405" s="3">
        <f t="shared" si="39"/>
        <v>18.677049999999998</v>
      </c>
      <c r="G405" s="3">
        <f t="shared" si="40"/>
        <v>7.82158994064</v>
      </c>
      <c r="H405" s="4" t="s">
        <v>131</v>
      </c>
      <c r="I405" s="3">
        <v>27.66798</v>
      </c>
      <c r="J405" s="3">
        <v>13.20755</v>
      </c>
      <c r="K405" s="3">
        <v>15.15562</v>
      </c>
      <c r="L405" s="63"/>
      <c r="M405" s="63"/>
    </row>
    <row r="406" spans="1:13" ht="24">
      <c r="A406" s="4">
        <v>33</v>
      </c>
      <c r="B406" s="82">
        <v>21246</v>
      </c>
      <c r="C406" s="3">
        <v>304.88</v>
      </c>
      <c r="D406" s="3">
        <v>1.844</v>
      </c>
      <c r="E406" s="3">
        <f t="shared" si="21"/>
        <v>0.1593216</v>
      </c>
      <c r="F406" s="3">
        <f t="shared" si="39"/>
        <v>9.104813333333333</v>
      </c>
      <c r="G406" s="3">
        <f t="shared" si="40"/>
        <v>1.450593427968</v>
      </c>
      <c r="H406" s="4" t="s">
        <v>138</v>
      </c>
      <c r="I406" s="3">
        <v>4.38706</v>
      </c>
      <c r="J406" s="3">
        <v>13.76733</v>
      </c>
      <c r="K406" s="3">
        <v>9.16005</v>
      </c>
      <c r="L406" s="63"/>
      <c r="M406" s="63"/>
    </row>
    <row r="407" spans="1:13" ht="24">
      <c r="A407" s="4">
        <v>34</v>
      </c>
      <c r="B407" s="82">
        <v>21260</v>
      </c>
      <c r="C407" s="3">
        <v>305.02</v>
      </c>
      <c r="D407" s="3">
        <v>4.696</v>
      </c>
      <c r="E407" s="3">
        <f t="shared" si="21"/>
        <v>0.4057344</v>
      </c>
      <c r="F407" s="3">
        <f t="shared" si="39"/>
        <v>11.309846666666667</v>
      </c>
      <c r="G407" s="3">
        <f t="shared" si="40"/>
        <v>4.588793851392</v>
      </c>
      <c r="H407" s="4" t="s">
        <v>139</v>
      </c>
      <c r="I407" s="3">
        <v>15.68422</v>
      </c>
      <c r="J407" s="3">
        <v>1.62501</v>
      </c>
      <c r="K407" s="3">
        <v>16.62031</v>
      </c>
      <c r="L407" s="63"/>
      <c r="M407" s="63"/>
    </row>
    <row r="408" spans="1:13" ht="24">
      <c r="A408" s="4">
        <v>35</v>
      </c>
      <c r="B408" s="82">
        <v>21267</v>
      </c>
      <c r="C408" s="3">
        <v>304.93</v>
      </c>
      <c r="D408" s="3">
        <v>2.686</v>
      </c>
      <c r="E408" s="3">
        <f t="shared" si="21"/>
        <v>0.2320704</v>
      </c>
      <c r="F408" s="3">
        <f t="shared" si="39"/>
        <v>18.113076666666668</v>
      </c>
      <c r="G408" s="3">
        <f t="shared" si="40"/>
        <v>4.203508947264001</v>
      </c>
      <c r="H408" s="4" t="s">
        <v>140</v>
      </c>
      <c r="I408" s="3">
        <v>14.97847</v>
      </c>
      <c r="J408" s="3">
        <v>10.60677</v>
      </c>
      <c r="K408" s="3">
        <v>28.75399</v>
      </c>
      <c r="L408" s="63"/>
      <c r="M408" s="63"/>
    </row>
    <row r="409" spans="1:13" s="152" customFormat="1" ht="24">
      <c r="A409" s="149">
        <v>1</v>
      </c>
      <c r="B409" s="150">
        <v>21276</v>
      </c>
      <c r="C409" s="151">
        <v>304.94</v>
      </c>
      <c r="D409" s="151">
        <v>3.092</v>
      </c>
      <c r="E409" s="151">
        <f t="shared" si="21"/>
        <v>0.2671488</v>
      </c>
      <c r="F409" s="151">
        <f t="shared" si="39"/>
        <v>15.17101</v>
      </c>
      <c r="G409" s="151">
        <f t="shared" si="40"/>
        <v>4.052917116288</v>
      </c>
      <c r="H409" s="160" t="s">
        <v>113</v>
      </c>
      <c r="I409" s="151">
        <v>11.40883</v>
      </c>
      <c r="J409" s="151">
        <v>27.26696</v>
      </c>
      <c r="K409" s="151">
        <v>6.83724</v>
      </c>
      <c r="L409" s="153"/>
      <c r="M409" s="153"/>
    </row>
    <row r="410" spans="1:13" ht="24">
      <c r="A410" s="4">
        <v>2</v>
      </c>
      <c r="B410" s="82">
        <v>21295</v>
      </c>
      <c r="C410" s="3">
        <v>305.02</v>
      </c>
      <c r="D410" s="3">
        <v>4.642</v>
      </c>
      <c r="E410" s="3">
        <f t="shared" si="21"/>
        <v>0.40106880000000006</v>
      </c>
      <c r="F410" s="3">
        <f t="shared" si="39"/>
        <v>32.68701333333333</v>
      </c>
      <c r="G410" s="3">
        <f t="shared" si="40"/>
        <v>13.109741213184002</v>
      </c>
      <c r="H410" s="161" t="s">
        <v>114</v>
      </c>
      <c r="I410" s="3">
        <v>40.67749</v>
      </c>
      <c r="J410" s="3">
        <v>27.90698</v>
      </c>
      <c r="K410" s="3">
        <v>29.47657</v>
      </c>
      <c r="L410" s="63"/>
      <c r="M410" s="63"/>
    </row>
    <row r="411" spans="1:13" ht="24">
      <c r="A411" s="4">
        <v>3</v>
      </c>
      <c r="B411" s="82">
        <v>21310</v>
      </c>
      <c r="C411" s="3">
        <v>304.97</v>
      </c>
      <c r="D411" s="3">
        <v>3.326</v>
      </c>
      <c r="E411" s="3">
        <f t="shared" si="21"/>
        <v>0.2873664</v>
      </c>
      <c r="F411" s="3">
        <f t="shared" si="39"/>
        <v>23.185123333333337</v>
      </c>
      <c r="G411" s="3">
        <f t="shared" si="40"/>
        <v>6.662625425856001</v>
      </c>
      <c r="H411" s="161" t="s">
        <v>115</v>
      </c>
      <c r="I411" s="3">
        <v>36.3434</v>
      </c>
      <c r="J411" s="3">
        <v>13.0216</v>
      </c>
      <c r="K411" s="3">
        <v>20.19037</v>
      </c>
      <c r="L411" s="63"/>
      <c r="M411" s="63"/>
    </row>
    <row r="412" spans="1:13" ht="24">
      <c r="A412" s="4">
        <v>4</v>
      </c>
      <c r="B412" s="82">
        <v>21316</v>
      </c>
      <c r="C412" s="3">
        <v>304.97</v>
      </c>
      <c r="D412" s="3">
        <v>3.509</v>
      </c>
      <c r="E412" s="3">
        <f t="shared" si="21"/>
        <v>0.3031776</v>
      </c>
      <c r="F412" s="3">
        <f t="shared" si="39"/>
        <v>83.60652666666665</v>
      </c>
      <c r="G412" s="3">
        <f t="shared" si="40"/>
        <v>25.347626099135994</v>
      </c>
      <c r="H412" s="161" t="s">
        <v>116</v>
      </c>
      <c r="I412" s="3">
        <v>75.30523</v>
      </c>
      <c r="J412" s="3">
        <v>79.66126</v>
      </c>
      <c r="K412" s="3">
        <v>95.85309</v>
      </c>
      <c r="L412" s="63"/>
      <c r="M412" s="63"/>
    </row>
    <row r="413" spans="1:13" ht="24">
      <c r="A413" s="4">
        <v>5</v>
      </c>
      <c r="B413" s="82">
        <v>21330</v>
      </c>
      <c r="C413" s="3">
        <v>304.93</v>
      </c>
      <c r="D413" s="3">
        <v>2.593</v>
      </c>
      <c r="E413" s="3">
        <f t="shared" si="21"/>
        <v>0.22403520000000002</v>
      </c>
      <c r="F413" s="3">
        <f t="shared" si="39"/>
        <v>38.02462666666667</v>
      </c>
      <c r="G413" s="3">
        <f t="shared" si="40"/>
        <v>8.518854840192</v>
      </c>
      <c r="H413" s="161" t="s">
        <v>95</v>
      </c>
      <c r="I413" s="3">
        <v>52.12089</v>
      </c>
      <c r="J413" s="3">
        <v>27.94248</v>
      </c>
      <c r="K413" s="3">
        <v>34.01051</v>
      </c>
      <c r="L413" s="63"/>
      <c r="M413" s="63"/>
    </row>
    <row r="414" spans="1:13" ht="24">
      <c r="A414" s="4">
        <v>6</v>
      </c>
      <c r="B414" s="82">
        <v>21338</v>
      </c>
      <c r="C414" s="3">
        <v>304.92</v>
      </c>
      <c r="D414" s="3">
        <v>2.464</v>
      </c>
      <c r="E414" s="3">
        <f t="shared" si="21"/>
        <v>0.2128896</v>
      </c>
      <c r="F414" s="3">
        <f t="shared" si="39"/>
        <v>45.81505666666667</v>
      </c>
      <c r="G414" s="3">
        <f t="shared" si="40"/>
        <v>9.753549087744002</v>
      </c>
      <c r="H414" s="161" t="s">
        <v>96</v>
      </c>
      <c r="I414" s="3">
        <v>34.59733</v>
      </c>
      <c r="J414" s="3">
        <v>52.87314</v>
      </c>
      <c r="K414" s="3">
        <v>49.9747</v>
      </c>
      <c r="L414" s="63"/>
      <c r="M414" s="63"/>
    </row>
    <row r="415" spans="1:17" ht="24">
      <c r="A415" s="4">
        <v>7</v>
      </c>
      <c r="B415" s="82">
        <v>21351</v>
      </c>
      <c r="C415" s="3">
        <v>304.92</v>
      </c>
      <c r="D415" s="3">
        <v>2.754</v>
      </c>
      <c r="E415" s="3">
        <f aca="true" t="shared" si="41" ref="E415:E527">D415*0.0864</f>
        <v>0.2379456</v>
      </c>
      <c r="F415" s="3">
        <f t="shared" si="39"/>
        <v>29.099553333333336</v>
      </c>
      <c r="G415" s="3">
        <f t="shared" si="40"/>
        <v>6.924110677632001</v>
      </c>
      <c r="H415" s="161" t="s">
        <v>117</v>
      </c>
      <c r="I415" s="3">
        <v>30.37958</v>
      </c>
      <c r="J415" s="3">
        <v>23.47762</v>
      </c>
      <c r="K415" s="3">
        <v>33.44146</v>
      </c>
      <c r="L415" s="63"/>
      <c r="M415" s="63"/>
      <c r="Q415" s="162"/>
    </row>
    <row r="416" spans="1:17" ht="24">
      <c r="A416" s="4">
        <v>8</v>
      </c>
      <c r="B416" s="82">
        <v>21358</v>
      </c>
      <c r="C416" s="3">
        <v>304.91</v>
      </c>
      <c r="D416" s="3">
        <v>2.604</v>
      </c>
      <c r="E416" s="3">
        <f t="shared" si="41"/>
        <v>0.2249856</v>
      </c>
      <c r="F416" s="3">
        <f t="shared" si="39"/>
        <v>26.652416666666667</v>
      </c>
      <c r="G416" s="3">
        <f t="shared" si="40"/>
        <v>5.996409955200001</v>
      </c>
      <c r="H416" s="161" t="s">
        <v>118</v>
      </c>
      <c r="I416" s="3">
        <v>27.52176</v>
      </c>
      <c r="J416" s="3">
        <v>16.45832</v>
      </c>
      <c r="K416" s="3">
        <v>35.97717</v>
      </c>
      <c r="L416" s="63"/>
      <c r="M416" s="63"/>
      <c r="Q416" s="162"/>
    </row>
    <row r="417" spans="1:15" ht="24">
      <c r="A417" s="4">
        <v>9</v>
      </c>
      <c r="B417" s="82">
        <v>21367</v>
      </c>
      <c r="C417" s="3">
        <v>304.97</v>
      </c>
      <c r="D417" s="3">
        <v>4.042</v>
      </c>
      <c r="E417" s="3">
        <f t="shared" si="41"/>
        <v>0.3492288</v>
      </c>
      <c r="F417" s="3">
        <f t="shared" si="39"/>
        <v>10.539616666666666</v>
      </c>
      <c r="G417" s="3">
        <f t="shared" si="40"/>
        <v>3.6807376809599996</v>
      </c>
      <c r="H417" s="161" t="s">
        <v>97</v>
      </c>
      <c r="I417" s="3">
        <v>10.19798</v>
      </c>
      <c r="J417" s="3">
        <v>8.26105</v>
      </c>
      <c r="K417" s="3">
        <v>13.15982</v>
      </c>
      <c r="L417" s="63"/>
      <c r="M417" s="63"/>
      <c r="N417" s="63" t="s">
        <v>169</v>
      </c>
      <c r="O417" s="63"/>
    </row>
    <row r="418" spans="1:15" ht="24">
      <c r="A418" s="4">
        <v>10</v>
      </c>
      <c r="B418" s="82">
        <v>21372</v>
      </c>
      <c r="C418" s="3">
        <v>305.26</v>
      </c>
      <c r="D418" s="3">
        <v>11.599</v>
      </c>
      <c r="E418" s="3">
        <f t="shared" si="41"/>
        <v>1.0021536</v>
      </c>
      <c r="F418" s="3">
        <f t="shared" si="39"/>
        <v>21.70482</v>
      </c>
      <c r="G418" s="3">
        <f t="shared" si="40"/>
        <v>21.751563500352002</v>
      </c>
      <c r="H418" s="161" t="s">
        <v>98</v>
      </c>
      <c r="I418" s="3">
        <v>22.22399</v>
      </c>
      <c r="J418" s="3">
        <v>28.23027</v>
      </c>
      <c r="K418" s="3">
        <v>14.6602</v>
      </c>
      <c r="L418" s="63"/>
      <c r="M418" s="63"/>
      <c r="N418" s="63" t="s">
        <v>170</v>
      </c>
      <c r="O418" s="63"/>
    </row>
    <row r="419" spans="1:15" ht="24">
      <c r="A419" s="4">
        <v>11</v>
      </c>
      <c r="B419" s="82">
        <v>21386</v>
      </c>
      <c r="C419" s="3">
        <v>304.97</v>
      </c>
      <c r="D419" s="3">
        <v>3.599</v>
      </c>
      <c r="E419" s="3">
        <f t="shared" si="41"/>
        <v>0.31095360000000005</v>
      </c>
      <c r="F419" s="3">
        <f t="shared" si="39"/>
        <v>12.634163333333333</v>
      </c>
      <c r="G419" s="3">
        <f t="shared" si="40"/>
        <v>3.9286385714880008</v>
      </c>
      <c r="H419" s="161" t="s">
        <v>119</v>
      </c>
      <c r="I419" s="3">
        <v>23.9847</v>
      </c>
      <c r="J419" s="3">
        <v>9.9051</v>
      </c>
      <c r="K419" s="3">
        <v>4.01269</v>
      </c>
      <c r="L419" s="63"/>
      <c r="M419" s="63"/>
      <c r="N419" s="63" t="s">
        <v>171</v>
      </c>
      <c r="O419" s="63"/>
    </row>
    <row r="420" spans="1:18" ht="24">
      <c r="A420" s="4">
        <v>12</v>
      </c>
      <c r="B420" s="82">
        <v>21400</v>
      </c>
      <c r="C420" s="3">
        <v>304.91</v>
      </c>
      <c r="D420" s="3">
        <v>2.602</v>
      </c>
      <c r="E420" s="3">
        <f t="shared" si="41"/>
        <v>0.2248128</v>
      </c>
      <c r="F420" s="3">
        <f t="shared" si="39"/>
        <v>9.06228</v>
      </c>
      <c r="G420" s="3">
        <f t="shared" si="40"/>
        <v>2.037316541184</v>
      </c>
      <c r="H420" s="161" t="s">
        <v>166</v>
      </c>
      <c r="I420" s="3">
        <v>15.17451</v>
      </c>
      <c r="J420" s="3">
        <v>7.03055</v>
      </c>
      <c r="K420" s="3">
        <v>4.98178</v>
      </c>
      <c r="L420" s="63"/>
      <c r="M420" s="63"/>
      <c r="N420" s="63" t="s">
        <v>172</v>
      </c>
      <c r="O420" s="63"/>
      <c r="R420" s="168"/>
    </row>
    <row r="421" spans="1:15" ht="24">
      <c r="A421" s="4">
        <v>13</v>
      </c>
      <c r="B421" s="82">
        <v>21407</v>
      </c>
      <c r="C421" s="3">
        <v>304.72</v>
      </c>
      <c r="D421" s="3">
        <v>0.542</v>
      </c>
      <c r="E421" s="3">
        <f t="shared" si="41"/>
        <v>0.046828800000000004</v>
      </c>
      <c r="F421" s="3">
        <f t="shared" si="39"/>
        <v>10.930233333333334</v>
      </c>
      <c r="G421" s="3">
        <f t="shared" si="40"/>
        <v>0.5118497107200001</v>
      </c>
      <c r="H421" s="161" t="s">
        <v>167</v>
      </c>
      <c r="I421" s="3">
        <v>4.174</v>
      </c>
      <c r="J421" s="3">
        <v>17.0388</v>
      </c>
      <c r="K421" s="3">
        <v>11.5779</v>
      </c>
      <c r="L421" s="63"/>
      <c r="M421" s="63"/>
      <c r="N421" s="63" t="s">
        <v>173</v>
      </c>
      <c r="O421" s="63"/>
    </row>
    <row r="422" spans="1:13" s="168" customFormat="1" ht="24">
      <c r="A422" s="163">
        <v>14</v>
      </c>
      <c r="B422" s="164">
        <v>21414</v>
      </c>
      <c r="C422" s="165">
        <v>304.86</v>
      </c>
      <c r="D422" s="165">
        <v>1.789</v>
      </c>
      <c r="E422" s="165">
        <f t="shared" si="41"/>
        <v>0.1545696</v>
      </c>
      <c r="F422" s="165">
        <f t="shared" si="39"/>
        <v>11.19142</v>
      </c>
      <c r="G422" s="165">
        <f t="shared" si="40"/>
        <v>1.7298533128320002</v>
      </c>
      <c r="H422" s="166" t="s">
        <v>168</v>
      </c>
      <c r="I422" s="165">
        <v>3.0773</v>
      </c>
      <c r="J422" s="165">
        <v>26.23774</v>
      </c>
      <c r="K422" s="165">
        <v>4.25922</v>
      </c>
      <c r="L422" s="167"/>
      <c r="M422" s="167"/>
    </row>
    <row r="423" spans="1:13" ht="24">
      <c r="A423" s="4">
        <v>1</v>
      </c>
      <c r="B423" s="82">
        <v>21728</v>
      </c>
      <c r="C423" s="3">
        <v>305.47</v>
      </c>
      <c r="D423" s="3">
        <v>6.555</v>
      </c>
      <c r="E423" s="3">
        <f t="shared" si="41"/>
        <v>0.566352</v>
      </c>
      <c r="F423" s="3">
        <f t="shared" si="39"/>
        <v>62.519479999999994</v>
      </c>
      <c r="G423" s="3">
        <f t="shared" si="40"/>
        <v>35.40803253695999</v>
      </c>
      <c r="H423" s="161" t="s">
        <v>113</v>
      </c>
      <c r="I423" s="3">
        <v>70.84879</v>
      </c>
      <c r="J423" s="3">
        <v>55.15662</v>
      </c>
      <c r="K423" s="3">
        <v>61.55303</v>
      </c>
      <c r="L423" s="63" t="s">
        <v>174</v>
      </c>
      <c r="M423" s="63"/>
    </row>
    <row r="424" spans="1:13" ht="24">
      <c r="A424" s="4">
        <v>2</v>
      </c>
      <c r="B424" s="82">
        <v>21735</v>
      </c>
      <c r="C424" s="3">
        <v>305.53</v>
      </c>
      <c r="D424" s="3">
        <v>8.718</v>
      </c>
      <c r="E424" s="3">
        <f t="shared" si="41"/>
        <v>0.7532352</v>
      </c>
      <c r="F424" s="3">
        <f t="shared" si="39"/>
        <v>165.04837999999998</v>
      </c>
      <c r="G424" s="3">
        <f t="shared" si="40"/>
        <v>124.32024951897598</v>
      </c>
      <c r="H424" s="161" t="s">
        <v>114</v>
      </c>
      <c r="I424" s="3">
        <v>169.21491</v>
      </c>
      <c r="J424" s="3">
        <v>165.9349</v>
      </c>
      <c r="K424" s="3">
        <v>159.99533</v>
      </c>
      <c r="L424" s="63" t="s">
        <v>175</v>
      </c>
      <c r="M424" s="63"/>
    </row>
    <row r="425" spans="1:11" ht="24">
      <c r="A425" s="4">
        <v>3</v>
      </c>
      <c r="B425" s="82">
        <v>21743</v>
      </c>
      <c r="C425" s="3">
        <v>305.11</v>
      </c>
      <c r="D425" s="3">
        <v>3.266</v>
      </c>
      <c r="E425" s="3">
        <f t="shared" si="41"/>
        <v>0.2821824</v>
      </c>
      <c r="F425" s="3">
        <f t="shared" si="39"/>
        <v>107.01351333333332</v>
      </c>
      <c r="G425" s="3">
        <f t="shared" si="40"/>
        <v>30.197330024831995</v>
      </c>
      <c r="H425" s="161" t="s">
        <v>115</v>
      </c>
      <c r="I425" s="3">
        <v>96.24051</v>
      </c>
      <c r="J425" s="3">
        <v>112.68811</v>
      </c>
      <c r="K425" s="3">
        <v>112.11192</v>
      </c>
    </row>
    <row r="426" spans="1:11" ht="24">
      <c r="A426" s="4">
        <v>4</v>
      </c>
      <c r="B426" s="82">
        <v>21752</v>
      </c>
      <c r="C426" s="3">
        <v>305.47</v>
      </c>
      <c r="D426" s="3">
        <v>8.554</v>
      </c>
      <c r="E426" s="3">
        <f t="shared" si="41"/>
        <v>0.7390656000000001</v>
      </c>
      <c r="F426" s="3">
        <f t="shared" si="39"/>
        <v>72.12877333333334</v>
      </c>
      <c r="G426" s="3">
        <f t="shared" si="40"/>
        <v>53.30789514086401</v>
      </c>
      <c r="H426" s="161" t="s">
        <v>116</v>
      </c>
      <c r="I426" s="3">
        <v>24.70034</v>
      </c>
      <c r="J426" s="3">
        <v>98.37491</v>
      </c>
      <c r="K426" s="3">
        <v>93.31107</v>
      </c>
    </row>
    <row r="427" spans="1:11" ht="24">
      <c r="A427" s="4">
        <v>5</v>
      </c>
      <c r="B427" s="82">
        <v>21763</v>
      </c>
      <c r="C427" s="3">
        <v>305.13</v>
      </c>
      <c r="D427" s="3">
        <v>4.216</v>
      </c>
      <c r="E427" s="3">
        <f t="shared" si="41"/>
        <v>0.36426240000000004</v>
      </c>
      <c r="F427" s="3">
        <f t="shared" si="39"/>
        <v>54.29884666666667</v>
      </c>
      <c r="G427" s="3">
        <f t="shared" si="40"/>
        <v>19.779028204032002</v>
      </c>
      <c r="H427" s="161" t="s">
        <v>136</v>
      </c>
      <c r="I427" s="3">
        <v>59.60751</v>
      </c>
      <c r="J427" s="3">
        <v>52.76312</v>
      </c>
      <c r="K427" s="3">
        <v>50.52591</v>
      </c>
    </row>
    <row r="428" spans="1:13" ht="24">
      <c r="A428" s="4">
        <v>6</v>
      </c>
      <c r="B428" s="82">
        <v>21771</v>
      </c>
      <c r="C428" s="3">
        <v>305.08</v>
      </c>
      <c r="D428" s="3">
        <v>3.612</v>
      </c>
      <c r="E428" s="3">
        <f t="shared" si="41"/>
        <v>0.31207680000000004</v>
      </c>
      <c r="F428" s="3">
        <f t="shared" si="39"/>
        <v>46.85659999999999</v>
      </c>
      <c r="G428" s="3">
        <f t="shared" si="40"/>
        <v>14.62285778688</v>
      </c>
      <c r="H428" s="161" t="s">
        <v>137</v>
      </c>
      <c r="I428" s="3">
        <v>41.86126</v>
      </c>
      <c r="J428" s="3">
        <v>51.12224</v>
      </c>
      <c r="K428" s="3">
        <v>47.5863</v>
      </c>
      <c r="L428" s="63"/>
      <c r="M428" s="63"/>
    </row>
    <row r="429" spans="1:13" ht="24">
      <c r="A429" s="4">
        <v>7</v>
      </c>
      <c r="B429" s="82">
        <v>21782</v>
      </c>
      <c r="C429" s="3">
        <v>305.17</v>
      </c>
      <c r="D429" s="3">
        <v>4.263</v>
      </c>
      <c r="E429" s="3">
        <f t="shared" si="41"/>
        <v>0.3683232</v>
      </c>
      <c r="F429" s="3">
        <f t="shared" si="39"/>
        <v>52.56463666666667</v>
      </c>
      <c r="G429" s="3">
        <f t="shared" si="40"/>
        <v>19.360775183904003</v>
      </c>
      <c r="H429" s="161" t="s">
        <v>117</v>
      </c>
      <c r="I429" s="3">
        <v>43.53616</v>
      </c>
      <c r="J429" s="3">
        <v>65.04591</v>
      </c>
      <c r="K429" s="3">
        <v>49.11184</v>
      </c>
      <c r="L429" s="63"/>
      <c r="M429" s="63"/>
    </row>
    <row r="430" spans="1:13" ht="24">
      <c r="A430" s="4">
        <v>8</v>
      </c>
      <c r="B430" s="82">
        <v>21798</v>
      </c>
      <c r="C430" s="3">
        <v>305.01</v>
      </c>
      <c r="D430" s="3">
        <v>4.198</v>
      </c>
      <c r="E430" s="3">
        <f t="shared" si="41"/>
        <v>0.36270720000000006</v>
      </c>
      <c r="F430" s="3">
        <f t="shared" si="39"/>
        <v>10.620793333333333</v>
      </c>
      <c r="G430" s="3">
        <f t="shared" si="40"/>
        <v>3.8522382117120006</v>
      </c>
      <c r="H430" s="161" t="s">
        <v>118</v>
      </c>
      <c r="I430" s="3">
        <v>14.7259</v>
      </c>
      <c r="J430" s="3">
        <v>6.28141</v>
      </c>
      <c r="K430" s="3">
        <v>10.85507</v>
      </c>
      <c r="L430" s="63"/>
      <c r="M430" s="63"/>
    </row>
    <row r="431" spans="1:13" ht="24">
      <c r="A431" s="4">
        <v>9</v>
      </c>
      <c r="B431" s="82">
        <v>21806</v>
      </c>
      <c r="C431" s="3">
        <v>305.24</v>
      </c>
      <c r="D431" s="3">
        <v>5.674</v>
      </c>
      <c r="E431" s="3">
        <f t="shared" si="41"/>
        <v>0.49023360000000005</v>
      </c>
      <c r="F431" s="3">
        <f t="shared" si="39"/>
        <v>30.960813333333334</v>
      </c>
      <c r="G431" s="3">
        <f t="shared" si="40"/>
        <v>15.178030979328001</v>
      </c>
      <c r="H431" s="161" t="s">
        <v>97</v>
      </c>
      <c r="I431" s="3">
        <v>30.95201</v>
      </c>
      <c r="J431" s="3">
        <v>21.95285</v>
      </c>
      <c r="K431" s="3">
        <v>39.97758</v>
      </c>
      <c r="L431" s="63"/>
      <c r="M431" s="63"/>
    </row>
    <row r="432" spans="1:13" ht="24">
      <c r="A432" s="4">
        <v>10</v>
      </c>
      <c r="B432" s="82">
        <v>21822</v>
      </c>
      <c r="C432" s="3">
        <v>305.11</v>
      </c>
      <c r="D432" s="3">
        <v>23.547</v>
      </c>
      <c r="E432" s="3">
        <f t="shared" si="41"/>
        <v>2.0344608</v>
      </c>
      <c r="F432" s="3">
        <f t="shared" si="39"/>
        <v>44.130069999999996</v>
      </c>
      <c r="G432" s="3">
        <f t="shared" si="40"/>
        <v>89.780897516256</v>
      </c>
      <c r="H432" s="161" t="s">
        <v>98</v>
      </c>
      <c r="I432" s="3">
        <v>45.21114</v>
      </c>
      <c r="J432" s="3">
        <v>38.9348</v>
      </c>
      <c r="K432" s="3">
        <v>48.24427</v>
      </c>
      <c r="L432" s="63"/>
      <c r="M432" s="63"/>
    </row>
    <row r="433" spans="1:13" ht="24">
      <c r="A433" s="4">
        <v>11</v>
      </c>
      <c r="B433" s="82">
        <v>21836</v>
      </c>
      <c r="C433" s="3">
        <v>306.06</v>
      </c>
      <c r="D433" s="3">
        <v>33.316</v>
      </c>
      <c r="E433" s="3">
        <f t="shared" si="41"/>
        <v>2.8785024000000003</v>
      </c>
      <c r="F433" s="3">
        <f t="shared" si="39"/>
        <v>58.786963333333325</v>
      </c>
      <c r="G433" s="3">
        <f t="shared" si="40"/>
        <v>169.21841504371199</v>
      </c>
      <c r="H433" s="161" t="s">
        <v>119</v>
      </c>
      <c r="I433" s="3">
        <v>65.84094</v>
      </c>
      <c r="J433" s="3">
        <v>59.0533</v>
      </c>
      <c r="K433" s="3">
        <v>51.46665</v>
      </c>
      <c r="L433" s="63"/>
      <c r="M433" s="63"/>
    </row>
    <row r="434" spans="1:13" ht="24">
      <c r="A434" s="4">
        <v>12</v>
      </c>
      <c r="B434" s="82">
        <v>21842</v>
      </c>
      <c r="C434" s="3">
        <v>305.34</v>
      </c>
      <c r="D434" s="3">
        <v>10.721</v>
      </c>
      <c r="E434" s="3">
        <f t="shared" si="41"/>
        <v>0.9262944000000001</v>
      </c>
      <c r="F434" s="3">
        <f t="shared" si="39"/>
        <v>35.447563333333335</v>
      </c>
      <c r="G434" s="3">
        <f t="shared" si="40"/>
        <v>32.834879409312</v>
      </c>
      <c r="H434" s="161" t="s">
        <v>120</v>
      </c>
      <c r="I434" s="3">
        <v>34.94176</v>
      </c>
      <c r="J434" s="3">
        <v>37.81856</v>
      </c>
      <c r="K434" s="3">
        <v>33.58237</v>
      </c>
      <c r="L434" s="63"/>
      <c r="M434" s="63"/>
    </row>
    <row r="435" spans="1:13" ht="24">
      <c r="A435" s="4">
        <v>13</v>
      </c>
      <c r="B435" s="82">
        <v>21847</v>
      </c>
      <c r="C435" s="3">
        <v>305.48</v>
      </c>
      <c r="D435" s="3">
        <v>12.147</v>
      </c>
      <c r="E435" s="3">
        <f t="shared" si="41"/>
        <v>1.0495008000000001</v>
      </c>
      <c r="F435" s="3">
        <f t="shared" si="39"/>
        <v>17.49318</v>
      </c>
      <c r="G435" s="3">
        <f t="shared" si="40"/>
        <v>18.359106404544</v>
      </c>
      <c r="H435" s="161" t="s">
        <v>121</v>
      </c>
      <c r="I435" s="3">
        <v>17.6428</v>
      </c>
      <c r="J435" s="3">
        <v>20.83767</v>
      </c>
      <c r="K435" s="3">
        <v>13.99907</v>
      </c>
      <c r="L435" s="63"/>
      <c r="M435" s="63"/>
    </row>
    <row r="436" spans="1:13" ht="24">
      <c r="A436" s="4">
        <v>14</v>
      </c>
      <c r="B436" s="82">
        <v>21858</v>
      </c>
      <c r="C436" s="3">
        <v>305.78</v>
      </c>
      <c r="D436" s="3">
        <v>20.35</v>
      </c>
      <c r="E436" s="3">
        <f t="shared" si="41"/>
        <v>1.7582400000000002</v>
      </c>
      <c r="F436" s="3">
        <f t="shared" si="39"/>
        <v>39.96599333333334</v>
      </c>
      <c r="G436" s="3">
        <f t="shared" si="40"/>
        <v>70.26980811840002</v>
      </c>
      <c r="H436" s="161" t="s">
        <v>107</v>
      </c>
      <c r="I436" s="3">
        <v>53.96702</v>
      </c>
      <c r="J436" s="3">
        <v>33.99942</v>
      </c>
      <c r="K436" s="3">
        <v>31.93154</v>
      </c>
      <c r="L436" s="63"/>
      <c r="M436" s="63"/>
    </row>
    <row r="437" spans="1:13" ht="24">
      <c r="A437" s="4">
        <v>15</v>
      </c>
      <c r="B437" s="82">
        <v>21866</v>
      </c>
      <c r="C437" s="3">
        <v>305.74</v>
      </c>
      <c r="D437" s="3">
        <v>24.573</v>
      </c>
      <c r="E437" s="3">
        <f t="shared" si="41"/>
        <v>2.1231072</v>
      </c>
      <c r="F437" s="3">
        <f t="shared" si="39"/>
        <v>41.63287333333333</v>
      </c>
      <c r="G437" s="3">
        <f t="shared" si="40"/>
        <v>88.391053130688</v>
      </c>
      <c r="H437" s="161" t="s">
        <v>122</v>
      </c>
      <c r="I437" s="3">
        <v>30.73366</v>
      </c>
      <c r="J437" s="3">
        <v>42.16253</v>
      </c>
      <c r="K437" s="3">
        <v>52.00243</v>
      </c>
      <c r="L437" s="63"/>
      <c r="M437" s="63"/>
    </row>
    <row r="438" spans="1:13" ht="24">
      <c r="A438" s="4">
        <v>16</v>
      </c>
      <c r="B438" s="82">
        <v>21875</v>
      </c>
      <c r="C438" s="3">
        <v>305.76</v>
      </c>
      <c r="D438" s="3">
        <v>21.512</v>
      </c>
      <c r="E438" s="3">
        <f t="shared" si="41"/>
        <v>1.8586368000000002</v>
      </c>
      <c r="F438" s="3">
        <f t="shared" si="39"/>
        <v>43.66283333333333</v>
      </c>
      <c r="G438" s="3">
        <f t="shared" si="40"/>
        <v>81.1533488256</v>
      </c>
      <c r="H438" s="161" t="s">
        <v>123</v>
      </c>
      <c r="I438" s="3">
        <v>47.37213</v>
      </c>
      <c r="J438" s="3">
        <v>32.77541</v>
      </c>
      <c r="K438" s="3">
        <v>50.84096</v>
      </c>
      <c r="L438" s="63"/>
      <c r="M438" s="63"/>
    </row>
    <row r="439" spans="1:13" ht="24">
      <c r="A439" s="4">
        <v>17</v>
      </c>
      <c r="B439" s="82">
        <v>21893</v>
      </c>
      <c r="C439" s="3">
        <v>304.86</v>
      </c>
      <c r="D439" s="3">
        <v>1.427</v>
      </c>
      <c r="E439" s="3">
        <f t="shared" si="41"/>
        <v>0.12329280000000001</v>
      </c>
      <c r="F439" s="3">
        <f t="shared" si="39"/>
        <v>15.010946666666667</v>
      </c>
      <c r="G439" s="3">
        <f t="shared" si="40"/>
        <v>1.8507416451840002</v>
      </c>
      <c r="H439" s="161" t="s">
        <v>124</v>
      </c>
      <c r="I439" s="3">
        <v>23.15389</v>
      </c>
      <c r="J439" s="3">
        <v>10.4164</v>
      </c>
      <c r="K439" s="3">
        <v>11.46255</v>
      </c>
      <c r="L439" s="63"/>
      <c r="M439" s="63"/>
    </row>
    <row r="440" spans="1:13" ht="24">
      <c r="A440" s="4">
        <v>18</v>
      </c>
      <c r="B440" s="82">
        <v>21905</v>
      </c>
      <c r="C440" s="3">
        <v>304.93</v>
      </c>
      <c r="D440" s="3">
        <v>2.54</v>
      </c>
      <c r="E440" s="3">
        <f t="shared" si="41"/>
        <v>0.219456</v>
      </c>
      <c r="F440" s="3">
        <f t="shared" si="39"/>
        <v>7.321263333333334</v>
      </c>
      <c r="G440" s="3">
        <f t="shared" si="40"/>
        <v>1.6066951660800004</v>
      </c>
      <c r="H440" s="161" t="s">
        <v>109</v>
      </c>
      <c r="I440" s="3">
        <v>5.9268</v>
      </c>
      <c r="J440" s="3">
        <v>11.00547</v>
      </c>
      <c r="K440" s="3">
        <v>5.03152</v>
      </c>
      <c r="L440" s="63"/>
      <c r="M440" s="63"/>
    </row>
    <row r="441" spans="1:13" ht="24">
      <c r="A441" s="4">
        <v>19</v>
      </c>
      <c r="B441" s="82">
        <v>21927</v>
      </c>
      <c r="C441" s="3">
        <v>304.86</v>
      </c>
      <c r="D441" s="3">
        <v>1.702</v>
      </c>
      <c r="E441" s="3">
        <f t="shared" si="41"/>
        <v>0.1470528</v>
      </c>
      <c r="F441" s="3">
        <f t="shared" si="39"/>
        <v>6.931593333333333</v>
      </c>
      <c r="G441" s="3">
        <f t="shared" si="40"/>
        <v>1.019310208128</v>
      </c>
      <c r="H441" s="161" t="s">
        <v>110</v>
      </c>
      <c r="I441" s="3">
        <v>13.83555</v>
      </c>
      <c r="J441" s="3">
        <v>3.16206</v>
      </c>
      <c r="K441" s="3">
        <v>3.79717</v>
      </c>
      <c r="L441" s="63"/>
      <c r="M441" s="63"/>
    </row>
    <row r="442" spans="1:23" s="307" customFormat="1" ht="24">
      <c r="A442" s="312">
        <v>20</v>
      </c>
      <c r="B442" s="313">
        <v>21932</v>
      </c>
      <c r="C442" s="314"/>
      <c r="D442" s="314"/>
      <c r="E442" s="314"/>
      <c r="F442" s="314"/>
      <c r="G442" s="314"/>
      <c r="H442" s="315" t="s">
        <v>111</v>
      </c>
      <c r="I442" s="314"/>
      <c r="J442" s="314"/>
      <c r="K442" s="314"/>
      <c r="L442" s="313">
        <v>21932</v>
      </c>
      <c r="M442" s="314">
        <v>304.72</v>
      </c>
      <c r="N442" s="314">
        <v>0.586</v>
      </c>
      <c r="O442" s="314">
        <f>N442*0.0864</f>
        <v>0.0506304</v>
      </c>
      <c r="P442" s="314">
        <f>+AVERAGE(S442:U442)</f>
        <v>0.35397000000000006</v>
      </c>
      <c r="Q442" s="314">
        <f>P442*O442</f>
        <v>0.017921642688000002</v>
      </c>
      <c r="R442" s="315" t="s">
        <v>111</v>
      </c>
      <c r="S442" s="314">
        <v>0.69862</v>
      </c>
      <c r="T442" s="314">
        <v>0.36329</v>
      </c>
      <c r="U442" s="314">
        <v>0</v>
      </c>
      <c r="V442" s="306"/>
      <c r="W442" s="306"/>
    </row>
    <row r="443" spans="1:13" ht="24">
      <c r="A443" s="4">
        <v>21</v>
      </c>
      <c r="B443" s="82">
        <v>21948</v>
      </c>
      <c r="C443" s="3">
        <v>304.9</v>
      </c>
      <c r="D443" s="3">
        <v>2.516</v>
      </c>
      <c r="E443" s="3">
        <f t="shared" si="41"/>
        <v>0.2173824</v>
      </c>
      <c r="F443" s="3">
        <f t="shared" si="39"/>
        <v>15.625033333333334</v>
      </c>
      <c r="G443" s="3">
        <f t="shared" si="40"/>
        <v>3.3966072460800003</v>
      </c>
      <c r="H443" s="161" t="s">
        <v>89</v>
      </c>
      <c r="I443" s="3">
        <v>10.24253</v>
      </c>
      <c r="J443" s="3">
        <v>23.04811</v>
      </c>
      <c r="K443" s="3">
        <v>13.58446</v>
      </c>
      <c r="L443" s="63"/>
      <c r="M443" s="63"/>
    </row>
    <row r="444" spans="1:13" ht="24">
      <c r="A444" s="4">
        <v>22</v>
      </c>
      <c r="B444" s="82">
        <v>21969</v>
      </c>
      <c r="C444" s="3">
        <v>304.85</v>
      </c>
      <c r="D444" s="3">
        <v>1.532</v>
      </c>
      <c r="E444" s="3">
        <f t="shared" si="41"/>
        <v>0.1323648</v>
      </c>
      <c r="F444" s="3">
        <f t="shared" si="39"/>
        <v>22.877053333333333</v>
      </c>
      <c r="G444" s="3">
        <f t="shared" si="40"/>
        <v>3.028116589056</v>
      </c>
      <c r="H444" s="161" t="s">
        <v>90</v>
      </c>
      <c r="I444" s="3">
        <v>0.5892</v>
      </c>
      <c r="J444" s="3">
        <v>16.02992</v>
      </c>
      <c r="K444" s="3">
        <v>52.01204</v>
      </c>
      <c r="L444" s="63"/>
      <c r="M444" s="63"/>
    </row>
    <row r="445" spans="1:13" ht="24">
      <c r="A445" s="4">
        <v>23</v>
      </c>
      <c r="B445" s="82">
        <v>21981</v>
      </c>
      <c r="C445" s="3">
        <v>304.69</v>
      </c>
      <c r="D445" s="3">
        <v>0.652</v>
      </c>
      <c r="E445" s="3">
        <f t="shared" si="41"/>
        <v>0.0563328</v>
      </c>
      <c r="F445" s="3">
        <f t="shared" si="39"/>
        <v>22.223686666666666</v>
      </c>
      <c r="G445" s="3">
        <f t="shared" si="40"/>
        <v>1.251922496256</v>
      </c>
      <c r="H445" s="161" t="s">
        <v>112</v>
      </c>
      <c r="I445" s="3">
        <v>22.89743</v>
      </c>
      <c r="J445" s="3">
        <v>21.55509</v>
      </c>
      <c r="K445" s="3">
        <v>22.21854</v>
      </c>
      <c r="L445" s="63"/>
      <c r="M445" s="63"/>
    </row>
    <row r="446" spans="1:13" s="215" customFormat="1" ht="24.75" thickBot="1">
      <c r="A446" s="211">
        <v>24</v>
      </c>
      <c r="B446" s="212">
        <v>22002</v>
      </c>
      <c r="C446" s="213">
        <v>305.58</v>
      </c>
      <c r="D446" s="213">
        <v>16.207</v>
      </c>
      <c r="E446" s="213">
        <f t="shared" si="41"/>
        <v>1.4002848</v>
      </c>
      <c r="F446" s="213">
        <f t="shared" si="39"/>
        <v>25.51673</v>
      </c>
      <c r="G446" s="213">
        <f t="shared" si="40"/>
        <v>35.730689164704</v>
      </c>
      <c r="H446" s="214" t="s">
        <v>125</v>
      </c>
      <c r="I446" s="213">
        <v>21.99442</v>
      </c>
      <c r="J446" s="213">
        <v>34.9501</v>
      </c>
      <c r="K446" s="213">
        <v>19.60567</v>
      </c>
      <c r="L446" s="216"/>
      <c r="M446" s="216"/>
    </row>
    <row r="447" spans="1:23" s="307" customFormat="1" ht="24.75" thickTop="1">
      <c r="A447" s="312">
        <v>1</v>
      </c>
      <c r="B447" s="313">
        <v>22009</v>
      </c>
      <c r="C447" s="314"/>
      <c r="D447" s="314"/>
      <c r="E447" s="314"/>
      <c r="F447" s="314"/>
      <c r="G447" s="314"/>
      <c r="H447" s="315" t="s">
        <v>113</v>
      </c>
      <c r="I447" s="314"/>
      <c r="J447" s="314"/>
      <c r="K447" s="314"/>
      <c r="L447" s="313">
        <v>22009</v>
      </c>
      <c r="M447" s="314">
        <v>305.61</v>
      </c>
      <c r="N447" s="314">
        <v>17.712</v>
      </c>
      <c r="O447" s="314">
        <f>N447*0.0864</f>
        <v>1.5303168</v>
      </c>
      <c r="P447" s="314">
        <f>+AVERAGE(S447:U447)</f>
        <v>0</v>
      </c>
      <c r="Q447" s="314">
        <f>P447*O447</f>
        <v>0</v>
      </c>
      <c r="R447" s="315" t="s">
        <v>113</v>
      </c>
      <c r="S447" s="314">
        <v>0</v>
      </c>
      <c r="T447" s="314">
        <v>0</v>
      </c>
      <c r="U447" s="314">
        <v>0</v>
      </c>
      <c r="V447" s="306"/>
      <c r="W447" s="306"/>
    </row>
    <row r="448" spans="1:23" s="307" customFormat="1" ht="24">
      <c r="A448" s="312">
        <v>2</v>
      </c>
      <c r="B448" s="313">
        <v>22025</v>
      </c>
      <c r="C448" s="314"/>
      <c r="D448" s="314"/>
      <c r="E448" s="314"/>
      <c r="F448" s="314"/>
      <c r="G448" s="314"/>
      <c r="H448" s="315" t="s">
        <v>114</v>
      </c>
      <c r="I448" s="314"/>
      <c r="J448" s="314"/>
      <c r="K448" s="314"/>
      <c r="L448" s="313">
        <v>22025</v>
      </c>
      <c r="M448" s="314">
        <v>304.74</v>
      </c>
      <c r="N448" s="314">
        <v>0.464</v>
      </c>
      <c r="O448" s="314">
        <f>N448*0.0864</f>
        <v>0.0400896</v>
      </c>
      <c r="P448" s="314">
        <f>+AVERAGE(S448:U448)</f>
        <v>11.068783333333334</v>
      </c>
      <c r="Q448" s="314">
        <f>P448*O448</f>
        <v>0.4437430963200001</v>
      </c>
      <c r="R448" s="315" t="s">
        <v>114</v>
      </c>
      <c r="S448" s="314">
        <v>0</v>
      </c>
      <c r="T448" s="314">
        <v>5.51207</v>
      </c>
      <c r="U448" s="314">
        <v>27.69428</v>
      </c>
      <c r="V448" s="306"/>
      <c r="W448" s="306"/>
    </row>
    <row r="449" spans="1:13" ht="24">
      <c r="A449" s="4">
        <v>3</v>
      </c>
      <c r="B449" s="82">
        <v>22041</v>
      </c>
      <c r="C449" s="3">
        <v>305.14</v>
      </c>
      <c r="D449" s="3">
        <v>0.273</v>
      </c>
      <c r="E449" s="3">
        <f t="shared" si="41"/>
        <v>0.023587200000000003</v>
      </c>
      <c r="F449" s="3">
        <f t="shared" si="39"/>
        <v>14.1794</v>
      </c>
      <c r="G449" s="3">
        <f t="shared" si="40"/>
        <v>0.33445234368000004</v>
      </c>
      <c r="H449" s="161" t="s">
        <v>115</v>
      </c>
      <c r="I449" s="3">
        <v>5.64351</v>
      </c>
      <c r="J449" s="3">
        <v>21.43623</v>
      </c>
      <c r="K449" s="3">
        <v>15.45846</v>
      </c>
      <c r="L449" s="63"/>
      <c r="M449" s="63"/>
    </row>
    <row r="450" spans="1:13" ht="24">
      <c r="A450" s="4">
        <v>4</v>
      </c>
      <c r="B450" s="82">
        <v>22053</v>
      </c>
      <c r="C450" s="3">
        <v>305.51</v>
      </c>
      <c r="D450" s="3">
        <v>1.949</v>
      </c>
      <c r="E450" s="3">
        <f t="shared" si="41"/>
        <v>0.1683936</v>
      </c>
      <c r="F450" s="3">
        <f t="shared" si="39"/>
        <v>31.855953333333332</v>
      </c>
      <c r="G450" s="3">
        <f t="shared" si="40"/>
        <v>5.364338663232</v>
      </c>
      <c r="H450" s="161" t="s">
        <v>116</v>
      </c>
      <c r="I450" s="3">
        <v>33.41937</v>
      </c>
      <c r="J450" s="3">
        <v>33.84851</v>
      </c>
      <c r="K450" s="3">
        <v>28.29998</v>
      </c>
      <c r="L450" s="63"/>
      <c r="M450" s="63"/>
    </row>
    <row r="451" spans="1:16" ht="24">
      <c r="A451" s="4">
        <v>5</v>
      </c>
      <c r="B451" s="82">
        <v>22060</v>
      </c>
      <c r="C451" s="3">
        <v>305.28</v>
      </c>
      <c r="D451" s="3">
        <v>1.949</v>
      </c>
      <c r="E451" s="3">
        <f t="shared" si="41"/>
        <v>0.1683936</v>
      </c>
      <c r="F451" s="3">
        <f t="shared" si="39"/>
        <v>15.314056666666668</v>
      </c>
      <c r="G451" s="3">
        <f t="shared" si="40"/>
        <v>2.5787891327040002</v>
      </c>
      <c r="H451" s="161" t="s">
        <v>136</v>
      </c>
      <c r="I451" s="3">
        <v>17.64178</v>
      </c>
      <c r="J451" s="3">
        <v>12.64525</v>
      </c>
      <c r="K451" s="3">
        <v>15.65514</v>
      </c>
      <c r="L451" s="63"/>
      <c r="M451" s="3">
        <v>0</v>
      </c>
      <c r="N451" s="3">
        <f>M451*0.0864</f>
        <v>0</v>
      </c>
      <c r="P451" s="3">
        <f>O451*0.0864</f>
        <v>0</v>
      </c>
    </row>
    <row r="452" spans="1:13" ht="24">
      <c r="A452" s="4">
        <v>6</v>
      </c>
      <c r="B452" s="82">
        <v>22090</v>
      </c>
      <c r="C452" s="3">
        <v>305.05</v>
      </c>
      <c r="D452" s="3">
        <v>5.308</v>
      </c>
      <c r="E452" s="3">
        <f t="shared" si="41"/>
        <v>0.4586112</v>
      </c>
      <c r="F452" s="3">
        <f t="shared" si="39"/>
        <v>7.154223333333333</v>
      </c>
      <c r="G452" s="3">
        <f t="shared" si="40"/>
        <v>3.281006947968</v>
      </c>
      <c r="H452" s="161" t="s">
        <v>137</v>
      </c>
      <c r="I452" s="3">
        <v>3.80384</v>
      </c>
      <c r="J452" s="3">
        <v>9.91418</v>
      </c>
      <c r="K452" s="3">
        <v>7.74465</v>
      </c>
      <c r="L452" s="63"/>
      <c r="M452" s="63"/>
    </row>
    <row r="453" spans="1:13" ht="24">
      <c r="A453" s="4">
        <v>7</v>
      </c>
      <c r="B453" s="82">
        <v>22095</v>
      </c>
      <c r="C453" s="3">
        <v>305.43</v>
      </c>
      <c r="D453" s="3">
        <v>13.878</v>
      </c>
      <c r="E453" s="3">
        <f t="shared" si="41"/>
        <v>1.1990592</v>
      </c>
      <c r="F453" s="3">
        <f t="shared" si="39"/>
        <v>17.29308</v>
      </c>
      <c r="G453" s="3">
        <f t="shared" si="40"/>
        <v>20.735426670336</v>
      </c>
      <c r="H453" s="161" t="s">
        <v>117</v>
      </c>
      <c r="I453" s="3">
        <v>16.77767</v>
      </c>
      <c r="J453" s="3">
        <v>10.8272</v>
      </c>
      <c r="K453" s="3">
        <v>24.27437</v>
      </c>
      <c r="L453" s="63"/>
      <c r="M453" s="63"/>
    </row>
    <row r="454" spans="1:13" ht="24">
      <c r="A454" s="4">
        <v>8</v>
      </c>
      <c r="B454" s="82">
        <v>22100</v>
      </c>
      <c r="C454" s="3">
        <v>305.94</v>
      </c>
      <c r="D454" s="3">
        <v>24.784</v>
      </c>
      <c r="E454" s="3">
        <f t="shared" si="41"/>
        <v>2.1413376</v>
      </c>
      <c r="F454" s="3">
        <f t="shared" si="39"/>
        <v>34.17852333333334</v>
      </c>
      <c r="G454" s="3">
        <f t="shared" si="40"/>
        <v>73.187757126144</v>
      </c>
      <c r="H454" s="161" t="s">
        <v>118</v>
      </c>
      <c r="I454" s="3">
        <v>26.99976</v>
      </c>
      <c r="J454" s="3">
        <v>37.04466</v>
      </c>
      <c r="K454" s="3">
        <v>38.49115</v>
      </c>
      <c r="L454" s="63"/>
      <c r="M454" s="63"/>
    </row>
    <row r="455" spans="1:13" ht="24">
      <c r="A455" s="4">
        <v>9</v>
      </c>
      <c r="B455" s="82">
        <v>22115</v>
      </c>
      <c r="C455" s="3">
        <v>305.65</v>
      </c>
      <c r="D455" s="3">
        <v>20.261</v>
      </c>
      <c r="E455" s="3">
        <f t="shared" si="41"/>
        <v>1.7505504</v>
      </c>
      <c r="F455" s="3">
        <f t="shared" si="39"/>
        <v>152.87604</v>
      </c>
      <c r="G455" s="3">
        <f t="shared" si="40"/>
        <v>267.617212972416</v>
      </c>
      <c r="H455" s="161" t="s">
        <v>97</v>
      </c>
      <c r="I455" s="3">
        <v>155.95646</v>
      </c>
      <c r="J455" s="3">
        <v>147.8588</v>
      </c>
      <c r="K455" s="3">
        <v>154.81286</v>
      </c>
      <c r="L455" s="63"/>
      <c r="M455" s="63"/>
    </row>
    <row r="456" spans="1:13" ht="24">
      <c r="A456" s="4">
        <v>10</v>
      </c>
      <c r="B456" s="82">
        <v>22121</v>
      </c>
      <c r="C456" s="3">
        <v>306.32</v>
      </c>
      <c r="D456" s="3">
        <v>44.219</v>
      </c>
      <c r="E456" s="3">
        <f t="shared" si="41"/>
        <v>3.8205216</v>
      </c>
      <c r="F456" s="3">
        <f t="shared" si="39"/>
        <v>74.99029333333333</v>
      </c>
      <c r="G456" s="3">
        <f t="shared" si="40"/>
        <v>286.502035470336</v>
      </c>
      <c r="H456" s="161" t="s">
        <v>98</v>
      </c>
      <c r="I456" s="3">
        <v>70.66389</v>
      </c>
      <c r="J456" s="3">
        <v>77.51411</v>
      </c>
      <c r="K456" s="3">
        <v>76.79288</v>
      </c>
      <c r="L456" s="63"/>
      <c r="M456" s="63"/>
    </row>
    <row r="457" spans="1:13" ht="24">
      <c r="A457" s="4">
        <v>11</v>
      </c>
      <c r="B457" s="82">
        <v>22135</v>
      </c>
      <c r="C457" s="3">
        <v>304.92</v>
      </c>
      <c r="D457" s="3">
        <v>1.744</v>
      </c>
      <c r="E457" s="3">
        <f t="shared" si="41"/>
        <v>0.1506816</v>
      </c>
      <c r="F457" s="3">
        <f t="shared" si="39"/>
        <v>31.226786666666666</v>
      </c>
      <c r="G457" s="3">
        <f t="shared" si="40"/>
        <v>4.705302177791999</v>
      </c>
      <c r="H457" s="161" t="s">
        <v>119</v>
      </c>
      <c r="I457" s="3">
        <v>39.89282</v>
      </c>
      <c r="J457" s="3">
        <v>21.8334</v>
      </c>
      <c r="K457" s="3">
        <v>31.95414</v>
      </c>
      <c r="L457" s="63"/>
      <c r="M457" s="63"/>
    </row>
    <row r="458" spans="1:13" ht="24">
      <c r="A458" s="4">
        <v>12</v>
      </c>
      <c r="B458" s="82">
        <v>22145</v>
      </c>
      <c r="C458" s="3">
        <v>305.39</v>
      </c>
      <c r="D458" s="3">
        <v>14.437</v>
      </c>
      <c r="E458" s="3">
        <f t="shared" si="41"/>
        <v>1.2473568</v>
      </c>
      <c r="F458" s="3">
        <f t="shared" si="39"/>
        <v>23.98462333333333</v>
      </c>
      <c r="G458" s="3">
        <f t="shared" si="40"/>
        <v>29.917383010271998</v>
      </c>
      <c r="H458" s="161" t="s">
        <v>120</v>
      </c>
      <c r="I458" s="3">
        <v>29.2461</v>
      </c>
      <c r="J458" s="3">
        <v>18.34007</v>
      </c>
      <c r="K458" s="3">
        <v>24.3677</v>
      </c>
      <c r="L458" s="63"/>
      <c r="M458" s="63"/>
    </row>
    <row r="459" spans="1:13" ht="24">
      <c r="A459" s="4">
        <v>13</v>
      </c>
      <c r="B459" s="82">
        <v>22147</v>
      </c>
      <c r="C459" s="3">
        <v>305.73</v>
      </c>
      <c r="D459" s="3">
        <v>21.675</v>
      </c>
      <c r="E459" s="3">
        <f t="shared" si="41"/>
        <v>1.8727200000000002</v>
      </c>
      <c r="F459" s="3">
        <f t="shared" si="39"/>
        <v>32.95030333333333</v>
      </c>
      <c r="G459" s="3">
        <f t="shared" si="40"/>
        <v>61.7066920584</v>
      </c>
      <c r="H459" s="161" t="s">
        <v>121</v>
      </c>
      <c r="I459" s="3">
        <v>46.0634</v>
      </c>
      <c r="J459" s="3">
        <v>20.57102</v>
      </c>
      <c r="K459" s="3">
        <v>32.21649</v>
      </c>
      <c r="L459" s="63"/>
      <c r="M459" s="63"/>
    </row>
    <row r="460" spans="1:13" ht="24">
      <c r="A460" s="4">
        <v>14</v>
      </c>
      <c r="B460" s="82">
        <v>22163</v>
      </c>
      <c r="C460" s="3">
        <v>305.43</v>
      </c>
      <c r="D460" s="3">
        <v>14.543</v>
      </c>
      <c r="E460" s="3">
        <f t="shared" si="41"/>
        <v>1.2565152</v>
      </c>
      <c r="F460" s="3">
        <f t="shared" si="39"/>
        <v>49.148783333333334</v>
      </c>
      <c r="G460" s="3">
        <f t="shared" si="40"/>
        <v>61.75619331984</v>
      </c>
      <c r="H460" s="161" t="s">
        <v>107</v>
      </c>
      <c r="I460" s="3">
        <v>35.06869</v>
      </c>
      <c r="J460" s="3">
        <v>59.82292</v>
      </c>
      <c r="K460" s="3">
        <v>52.55474</v>
      </c>
      <c r="L460" s="63"/>
      <c r="M460" s="63"/>
    </row>
    <row r="461" spans="1:13" ht="24">
      <c r="A461" s="4">
        <v>15</v>
      </c>
      <c r="B461" s="82">
        <v>22170</v>
      </c>
      <c r="C461" s="3">
        <v>305.6</v>
      </c>
      <c r="D461" s="3">
        <v>18.84</v>
      </c>
      <c r="E461" s="3">
        <f t="shared" si="41"/>
        <v>1.6277760000000001</v>
      </c>
      <c r="F461" s="3">
        <f t="shared" si="39"/>
        <v>33.74411</v>
      </c>
      <c r="G461" s="3">
        <f t="shared" si="40"/>
        <v>54.92785239936</v>
      </c>
      <c r="H461" s="161" t="s">
        <v>122</v>
      </c>
      <c r="I461" s="3">
        <v>20.80188</v>
      </c>
      <c r="J461" s="3">
        <v>36.34658</v>
      </c>
      <c r="K461" s="3">
        <v>44.08387</v>
      </c>
      <c r="L461" s="63"/>
      <c r="M461" s="63"/>
    </row>
    <row r="462" spans="1:13" ht="24">
      <c r="A462" s="4">
        <v>16</v>
      </c>
      <c r="B462" s="82">
        <v>22179</v>
      </c>
      <c r="C462" s="3">
        <v>305.21</v>
      </c>
      <c r="D462" s="3">
        <v>9.214</v>
      </c>
      <c r="E462" s="3">
        <f t="shared" si="41"/>
        <v>0.7960896000000001</v>
      </c>
      <c r="F462" s="3">
        <f t="shared" si="39"/>
        <v>42.442029999999995</v>
      </c>
      <c r="G462" s="3">
        <f t="shared" si="40"/>
        <v>33.787658685888</v>
      </c>
      <c r="H462" s="161" t="s">
        <v>123</v>
      </c>
      <c r="I462" s="3">
        <v>53.71248</v>
      </c>
      <c r="J462" s="3">
        <v>35.44322</v>
      </c>
      <c r="K462" s="3">
        <v>38.17039</v>
      </c>
      <c r="L462" s="63"/>
      <c r="M462" s="63"/>
    </row>
    <row r="463" spans="1:13" ht="24">
      <c r="A463" s="4">
        <v>17</v>
      </c>
      <c r="B463" s="82">
        <v>22191</v>
      </c>
      <c r="C463" s="3">
        <v>305.77</v>
      </c>
      <c r="D463" s="3">
        <v>23.99</v>
      </c>
      <c r="E463" s="3">
        <f t="shared" si="41"/>
        <v>2.072736</v>
      </c>
      <c r="F463" s="3">
        <f t="shared" si="39"/>
        <v>31.207286666666672</v>
      </c>
      <c r="G463" s="3">
        <f t="shared" si="40"/>
        <v>64.68446653632</v>
      </c>
      <c r="H463" s="161" t="s">
        <v>124</v>
      </c>
      <c r="I463" s="3">
        <v>34.23297</v>
      </c>
      <c r="J463" s="3">
        <v>35.7548</v>
      </c>
      <c r="K463" s="3">
        <v>23.63409</v>
      </c>
      <c r="L463" s="63"/>
      <c r="M463" s="63"/>
    </row>
    <row r="464" spans="1:13" ht="24">
      <c r="A464" s="4">
        <v>18</v>
      </c>
      <c r="B464" s="82">
        <v>22200</v>
      </c>
      <c r="C464" s="3">
        <v>306.41</v>
      </c>
      <c r="D464" s="3">
        <v>49.223</v>
      </c>
      <c r="E464" s="3">
        <f t="shared" si="41"/>
        <v>4.2528672</v>
      </c>
      <c r="F464" s="3">
        <f t="shared" si="39"/>
        <v>56.847952666666664</v>
      </c>
      <c r="G464" s="3">
        <f t="shared" si="40"/>
        <v>241.7667932832192</v>
      </c>
      <c r="H464" s="161" t="s">
        <v>109</v>
      </c>
      <c r="I464" s="3">
        <v>62.17877</v>
      </c>
      <c r="J464" s="3">
        <v>59.88024</v>
      </c>
      <c r="K464" s="3">
        <v>48.484848</v>
      </c>
      <c r="L464" s="63"/>
      <c r="M464" s="63"/>
    </row>
    <row r="465" spans="1:13" ht="24">
      <c r="A465" s="4">
        <v>19</v>
      </c>
      <c r="B465" s="82">
        <v>22205</v>
      </c>
      <c r="C465" s="3">
        <v>306.89</v>
      </c>
      <c r="D465" s="3">
        <v>79.452</v>
      </c>
      <c r="E465" s="3">
        <f t="shared" si="41"/>
        <v>6.8646528</v>
      </c>
      <c r="F465" s="3">
        <f t="shared" si="39"/>
        <v>52.13726</v>
      </c>
      <c r="G465" s="3">
        <f t="shared" si="40"/>
        <v>357.904187843328</v>
      </c>
      <c r="H465" s="161" t="s">
        <v>110</v>
      </c>
      <c r="I465" s="3">
        <v>54.569</v>
      </c>
      <c r="J465" s="3">
        <v>44.12366</v>
      </c>
      <c r="K465" s="3">
        <v>57.71912</v>
      </c>
      <c r="L465" s="63"/>
      <c r="M465" s="63"/>
    </row>
    <row r="466" spans="1:13" ht="24">
      <c r="A466" s="4">
        <v>20</v>
      </c>
      <c r="B466" s="82">
        <v>22227</v>
      </c>
      <c r="C466" s="3">
        <v>304.98</v>
      </c>
      <c r="D466" s="3">
        <v>4.774</v>
      </c>
      <c r="E466" s="3">
        <f t="shared" si="41"/>
        <v>0.41247360000000005</v>
      </c>
      <c r="F466" s="3">
        <f t="shared" si="39"/>
        <v>28.27713</v>
      </c>
      <c r="G466" s="3">
        <f t="shared" si="40"/>
        <v>11.663569608768002</v>
      </c>
      <c r="H466" s="161" t="s">
        <v>111</v>
      </c>
      <c r="I466" s="3">
        <v>29.36226</v>
      </c>
      <c r="J466" s="3">
        <v>26.1581</v>
      </c>
      <c r="K466" s="3">
        <v>29.31103</v>
      </c>
      <c r="L466" s="63"/>
      <c r="M466" s="63"/>
    </row>
    <row r="467" spans="1:13" ht="24">
      <c r="A467" s="4">
        <v>21</v>
      </c>
      <c r="B467" s="82">
        <v>22237</v>
      </c>
      <c r="C467" s="3">
        <v>304.94</v>
      </c>
      <c r="D467" s="3">
        <v>3.583</v>
      </c>
      <c r="E467" s="3">
        <f t="shared" si="41"/>
        <v>0.30957120000000005</v>
      </c>
      <c r="F467" s="3">
        <f t="shared" si="39"/>
        <v>19.937313333333332</v>
      </c>
      <c r="G467" s="3">
        <f t="shared" si="40"/>
        <v>6.172018013376</v>
      </c>
      <c r="H467" s="161" t="s">
        <v>89</v>
      </c>
      <c r="I467" s="3">
        <v>20.96585</v>
      </c>
      <c r="J467" s="3">
        <v>17.29027</v>
      </c>
      <c r="K467" s="3">
        <v>21.55582</v>
      </c>
      <c r="L467" s="63"/>
      <c r="M467" s="63"/>
    </row>
    <row r="468" spans="1:13" ht="24">
      <c r="A468" s="4">
        <v>22</v>
      </c>
      <c r="B468" s="82">
        <v>22247</v>
      </c>
      <c r="C468" s="3">
        <v>304.86</v>
      </c>
      <c r="D468" s="3">
        <v>2.472</v>
      </c>
      <c r="E468" s="3">
        <f t="shared" si="41"/>
        <v>0.21358080000000002</v>
      </c>
      <c r="F468" s="3">
        <f t="shared" si="39"/>
        <v>16.88067666666667</v>
      </c>
      <c r="G468" s="3">
        <f t="shared" si="40"/>
        <v>3.605388427008001</v>
      </c>
      <c r="H468" s="161" t="s">
        <v>90</v>
      </c>
      <c r="I468" s="3">
        <v>18.39601</v>
      </c>
      <c r="J468" s="3">
        <v>19.59428</v>
      </c>
      <c r="K468" s="3">
        <v>12.65174</v>
      </c>
      <c r="L468" s="63"/>
      <c r="M468" s="63"/>
    </row>
    <row r="469" spans="1:13" ht="24">
      <c r="A469" s="4">
        <v>23</v>
      </c>
      <c r="B469" s="82">
        <v>22256</v>
      </c>
      <c r="C469" s="3">
        <v>304.9</v>
      </c>
      <c r="D469" s="3">
        <v>3.623</v>
      </c>
      <c r="E469" s="3">
        <f t="shared" si="41"/>
        <v>0.31302720000000006</v>
      </c>
      <c r="F469" s="3">
        <f t="shared" si="39"/>
        <v>29.141733333333335</v>
      </c>
      <c r="G469" s="3">
        <f t="shared" si="40"/>
        <v>9.122155188480003</v>
      </c>
      <c r="H469" s="161" t="s">
        <v>112</v>
      </c>
      <c r="I469" s="3">
        <v>39.35613</v>
      </c>
      <c r="J469" s="3">
        <v>26.59225</v>
      </c>
      <c r="K469" s="3">
        <v>21.47682</v>
      </c>
      <c r="L469" s="63"/>
      <c r="M469" s="63"/>
    </row>
    <row r="470" spans="1:13" ht="24">
      <c r="A470" s="4">
        <v>24</v>
      </c>
      <c r="B470" s="82">
        <v>22268</v>
      </c>
      <c r="C470" s="3">
        <v>305.02</v>
      </c>
      <c r="D470" s="3">
        <v>6.074</v>
      </c>
      <c r="E470" s="3">
        <f t="shared" si="41"/>
        <v>0.5247936</v>
      </c>
      <c r="F470" s="3">
        <f t="shared" si="39"/>
        <v>11.529386666666667</v>
      </c>
      <c r="G470" s="3">
        <f t="shared" si="40"/>
        <v>6.050548334592</v>
      </c>
      <c r="H470" s="161" t="s">
        <v>125</v>
      </c>
      <c r="I470" s="3">
        <v>8.08123</v>
      </c>
      <c r="J470" s="3">
        <v>17.07491</v>
      </c>
      <c r="K470" s="3">
        <v>9.43202</v>
      </c>
      <c r="L470" s="63"/>
      <c r="M470" s="63"/>
    </row>
    <row r="471" spans="1:13" ht="24">
      <c r="A471" s="4">
        <v>25</v>
      </c>
      <c r="B471" s="82">
        <v>22275</v>
      </c>
      <c r="C471" s="3">
        <v>304.96</v>
      </c>
      <c r="D471" s="3">
        <v>4.402</v>
      </c>
      <c r="E471" s="3">
        <f t="shared" si="41"/>
        <v>0.3803328</v>
      </c>
      <c r="F471" s="3">
        <f t="shared" si="39"/>
        <v>23.102800000000002</v>
      </c>
      <c r="G471" s="3">
        <f t="shared" si="40"/>
        <v>8.78675261184</v>
      </c>
      <c r="H471" s="161" t="s">
        <v>92</v>
      </c>
      <c r="I471" s="3">
        <v>22.31382</v>
      </c>
      <c r="J471" s="3">
        <v>22.6583</v>
      </c>
      <c r="K471" s="3">
        <v>24.33628</v>
      </c>
      <c r="L471" s="63"/>
      <c r="M471" s="63"/>
    </row>
    <row r="472" spans="1:13" ht="24">
      <c r="A472" s="4">
        <v>26</v>
      </c>
      <c r="B472" s="82">
        <v>22286</v>
      </c>
      <c r="C472" s="3">
        <v>304.97</v>
      </c>
      <c r="D472" s="3">
        <v>3.748</v>
      </c>
      <c r="E472" s="3">
        <f t="shared" si="41"/>
        <v>0.32382720000000004</v>
      </c>
      <c r="F472" s="3">
        <f t="shared" si="39"/>
        <v>13.956616666666667</v>
      </c>
      <c r="G472" s="3">
        <f t="shared" si="40"/>
        <v>4.519532096640001</v>
      </c>
      <c r="H472" s="161" t="s">
        <v>93</v>
      </c>
      <c r="I472" s="3">
        <v>10.19148</v>
      </c>
      <c r="J472" s="3">
        <v>20.97341</v>
      </c>
      <c r="K472" s="3">
        <v>10.70496</v>
      </c>
      <c r="L472" s="63"/>
      <c r="M472" s="63"/>
    </row>
    <row r="473" spans="1:13" ht="24">
      <c r="A473" s="4">
        <v>27</v>
      </c>
      <c r="B473" s="82">
        <v>21930</v>
      </c>
      <c r="C473" s="3">
        <v>305.16</v>
      </c>
      <c r="D473" s="3">
        <v>11.182</v>
      </c>
      <c r="E473" s="3">
        <f t="shared" si="41"/>
        <v>0.9661248000000001</v>
      </c>
      <c r="F473" s="3">
        <f t="shared" si="39"/>
        <v>9.640293333333332</v>
      </c>
      <c r="G473" s="3">
        <f t="shared" si="40"/>
        <v>9.313726468608</v>
      </c>
      <c r="H473" s="161" t="s">
        <v>126</v>
      </c>
      <c r="I473" s="3">
        <v>11.22194</v>
      </c>
      <c r="J473" s="3">
        <v>9.40449</v>
      </c>
      <c r="K473" s="3">
        <v>8.29445</v>
      </c>
      <c r="L473" s="63"/>
      <c r="M473" s="63"/>
    </row>
    <row r="474" spans="1:13" ht="24">
      <c r="A474" s="4">
        <v>28</v>
      </c>
      <c r="B474" s="82">
        <v>22303</v>
      </c>
      <c r="C474" s="3">
        <v>305.1</v>
      </c>
      <c r="D474" s="3">
        <v>8.517</v>
      </c>
      <c r="E474" s="3">
        <f t="shared" si="41"/>
        <v>0.7358688</v>
      </c>
      <c r="F474" s="3">
        <f t="shared" si="39"/>
        <v>8.216956666666666</v>
      </c>
      <c r="G474" s="3">
        <f t="shared" si="40"/>
        <v>6.046602041952</v>
      </c>
      <c r="H474" s="161" t="s">
        <v>127</v>
      </c>
      <c r="I474" s="3">
        <v>9.91712</v>
      </c>
      <c r="J474" s="3">
        <v>10.65697</v>
      </c>
      <c r="K474" s="3">
        <v>4.07678</v>
      </c>
      <c r="L474" s="63"/>
      <c r="M474" s="63"/>
    </row>
    <row r="475" spans="1:13" ht="24">
      <c r="A475" s="4">
        <v>29</v>
      </c>
      <c r="B475" s="82">
        <v>22317</v>
      </c>
      <c r="C475" s="3">
        <v>304.84</v>
      </c>
      <c r="D475" s="3">
        <v>2.321</v>
      </c>
      <c r="E475" s="3">
        <f t="shared" si="41"/>
        <v>0.20053440000000003</v>
      </c>
      <c r="F475" s="3">
        <f t="shared" si="39"/>
        <v>22.155373333333333</v>
      </c>
      <c r="G475" s="3">
        <f t="shared" si="40"/>
        <v>4.442914498176001</v>
      </c>
      <c r="H475" s="161" t="s">
        <v>128</v>
      </c>
      <c r="I475" s="3">
        <v>45.96217</v>
      </c>
      <c r="J475" s="3">
        <v>16.09128</v>
      </c>
      <c r="K475" s="3">
        <v>4.41267</v>
      </c>
      <c r="L475" s="63"/>
      <c r="M475" s="63"/>
    </row>
    <row r="476" spans="1:13" ht="24">
      <c r="A476" s="4">
        <v>30</v>
      </c>
      <c r="B476" s="82">
        <v>22324</v>
      </c>
      <c r="C476" s="3">
        <v>305.43</v>
      </c>
      <c r="D476" s="3">
        <v>16.079</v>
      </c>
      <c r="E476" s="3">
        <f t="shared" si="41"/>
        <v>1.3892256</v>
      </c>
      <c r="F476" s="3">
        <f t="shared" si="39"/>
        <v>11.789823333333333</v>
      </c>
      <c r="G476" s="3">
        <f t="shared" si="40"/>
        <v>16.378724394144</v>
      </c>
      <c r="H476" s="161" t="s">
        <v>129</v>
      </c>
      <c r="I476" s="3">
        <v>1.47414</v>
      </c>
      <c r="J476" s="3">
        <v>25.26528</v>
      </c>
      <c r="K476" s="3">
        <v>8.63005</v>
      </c>
      <c r="L476" s="63"/>
      <c r="M476" s="63"/>
    </row>
    <row r="477" spans="1:13" ht="24">
      <c r="A477" s="4">
        <v>31</v>
      </c>
      <c r="B477" s="82">
        <v>22331</v>
      </c>
      <c r="C477" s="3">
        <v>305.42</v>
      </c>
      <c r="D477" s="3">
        <v>16.948</v>
      </c>
      <c r="E477" s="3">
        <f t="shared" si="41"/>
        <v>1.4643072000000001</v>
      </c>
      <c r="F477" s="3">
        <f t="shared" si="39"/>
        <v>8.531593333333333</v>
      </c>
      <c r="G477" s="3">
        <f t="shared" si="40"/>
        <v>12.492873545472001</v>
      </c>
      <c r="H477" s="161" t="s">
        <v>130</v>
      </c>
      <c r="I477" s="3">
        <v>11.46363</v>
      </c>
      <c r="J477" s="3">
        <v>7.06288</v>
      </c>
      <c r="K477" s="3">
        <v>7.06827</v>
      </c>
      <c r="L477" s="63"/>
      <c r="M477" s="63"/>
    </row>
    <row r="478" spans="1:13" ht="24">
      <c r="A478" s="4">
        <v>32</v>
      </c>
      <c r="B478" s="82">
        <v>22346</v>
      </c>
      <c r="C478" s="3">
        <v>304.93</v>
      </c>
      <c r="D478" s="3">
        <v>3.291</v>
      </c>
      <c r="E478" s="3">
        <f t="shared" si="41"/>
        <v>0.2843424</v>
      </c>
      <c r="F478" s="3">
        <f t="shared" si="39"/>
        <v>18.992663333333336</v>
      </c>
      <c r="G478" s="3">
        <f t="shared" si="40"/>
        <v>5.400419474592001</v>
      </c>
      <c r="H478" s="161" t="s">
        <v>131</v>
      </c>
      <c r="I478" s="3">
        <v>17.39423</v>
      </c>
      <c r="J478" s="3">
        <v>18.51084</v>
      </c>
      <c r="K478" s="3">
        <v>21.07292</v>
      </c>
      <c r="L478" s="63"/>
      <c r="M478" s="63"/>
    </row>
    <row r="479" spans="1:13" ht="24">
      <c r="A479" s="4">
        <v>33</v>
      </c>
      <c r="B479" s="82">
        <v>22354</v>
      </c>
      <c r="C479" s="3">
        <v>304.98</v>
      </c>
      <c r="D479" s="3">
        <v>4.126</v>
      </c>
      <c r="E479" s="3">
        <f t="shared" si="41"/>
        <v>0.35648640000000004</v>
      </c>
      <c r="F479" s="3">
        <f t="shared" si="39"/>
        <v>4.620606666666666</v>
      </c>
      <c r="G479" s="3">
        <f t="shared" si="40"/>
        <v>1.647183436416</v>
      </c>
      <c r="H479" s="161" t="s">
        <v>138</v>
      </c>
      <c r="I479" s="3">
        <v>6.94952</v>
      </c>
      <c r="J479" s="3">
        <v>3.64465</v>
      </c>
      <c r="K479" s="3">
        <v>3.26765</v>
      </c>
      <c r="L479" s="63"/>
      <c r="M479" s="63"/>
    </row>
    <row r="480" spans="1:13" s="232" customFormat="1" ht="24.75" thickBot="1">
      <c r="A480" s="227">
        <v>34</v>
      </c>
      <c r="B480" s="228">
        <v>22359</v>
      </c>
      <c r="C480" s="229">
        <v>305.97</v>
      </c>
      <c r="D480" s="229">
        <v>30.852</v>
      </c>
      <c r="E480" s="229">
        <f t="shared" si="41"/>
        <v>2.6656128000000003</v>
      </c>
      <c r="F480" s="229">
        <f t="shared" si="39"/>
        <v>11.84757</v>
      </c>
      <c r="G480" s="229">
        <f t="shared" si="40"/>
        <v>31.581034240896003</v>
      </c>
      <c r="H480" s="230" t="s">
        <v>139</v>
      </c>
      <c r="I480" s="229">
        <v>11.10718</v>
      </c>
      <c r="J480" s="229">
        <v>13.35505</v>
      </c>
      <c r="K480" s="229">
        <v>11.08048</v>
      </c>
      <c r="L480" s="231"/>
      <c r="M480" s="231"/>
    </row>
    <row r="481" spans="1:13" ht="24">
      <c r="A481" s="4">
        <v>1</v>
      </c>
      <c r="B481" s="82">
        <v>22375</v>
      </c>
      <c r="C481" s="3">
        <v>304.91</v>
      </c>
      <c r="D481" s="3">
        <v>2.704</v>
      </c>
      <c r="E481" s="3">
        <f t="shared" si="41"/>
        <v>0.23362560000000002</v>
      </c>
      <c r="F481" s="3">
        <f t="shared" si="39"/>
        <v>1.3825899999999998</v>
      </c>
      <c r="G481" s="3">
        <f t="shared" si="40"/>
        <v>0.32300841830399996</v>
      </c>
      <c r="H481" s="161" t="s">
        <v>113</v>
      </c>
      <c r="I481" s="3">
        <v>3.26808</v>
      </c>
      <c r="J481" s="3">
        <v>0</v>
      </c>
      <c r="K481" s="3">
        <v>0.87969</v>
      </c>
      <c r="L481" s="63"/>
      <c r="M481" s="63"/>
    </row>
    <row r="482" spans="1:13" ht="24">
      <c r="A482" s="4">
        <v>2</v>
      </c>
      <c r="B482" s="82">
        <v>22390</v>
      </c>
      <c r="C482" s="3">
        <v>305.27</v>
      </c>
      <c r="D482" s="3">
        <v>14.099</v>
      </c>
      <c r="E482" s="3">
        <f t="shared" si="41"/>
        <v>1.2181536000000002</v>
      </c>
      <c r="F482" s="3">
        <f t="shared" si="39"/>
        <v>2.444806666666667</v>
      </c>
      <c r="G482" s="3">
        <f t="shared" si="40"/>
        <v>2.978150042304001</v>
      </c>
      <c r="H482" s="161" t="s">
        <v>114</v>
      </c>
      <c r="I482" s="3">
        <v>2.7006</v>
      </c>
      <c r="J482" s="3">
        <v>2.65684</v>
      </c>
      <c r="K482" s="3">
        <v>1.97698</v>
      </c>
      <c r="L482" s="63"/>
      <c r="M482" s="63"/>
    </row>
    <row r="483" spans="1:13" ht="24">
      <c r="A483" s="4">
        <v>3</v>
      </c>
      <c r="B483" s="82">
        <v>22403</v>
      </c>
      <c r="C483" s="3">
        <v>304.82</v>
      </c>
      <c r="D483" s="3">
        <v>2.372</v>
      </c>
      <c r="E483" s="3">
        <f t="shared" si="41"/>
        <v>0.2049408</v>
      </c>
      <c r="F483" s="3">
        <f aca="true" t="shared" si="42" ref="F483:F542">+AVERAGE(I483:K483)</f>
        <v>35.9356</v>
      </c>
      <c r="G483" s="3">
        <f aca="true" t="shared" si="43" ref="G483:G542">F483*E483</f>
        <v>7.36467061248</v>
      </c>
      <c r="H483" s="161" t="s">
        <v>115</v>
      </c>
      <c r="I483" s="3">
        <v>31.21046</v>
      </c>
      <c r="J483" s="3">
        <v>42.2683</v>
      </c>
      <c r="K483" s="3">
        <v>34.32804</v>
      </c>
      <c r="L483" s="63"/>
      <c r="M483" s="63"/>
    </row>
    <row r="484" spans="1:13" ht="24">
      <c r="A484" s="4">
        <v>4</v>
      </c>
      <c r="B484" s="82">
        <v>22417</v>
      </c>
      <c r="C484" s="3">
        <v>304.57</v>
      </c>
      <c r="D484" s="3">
        <v>0.097</v>
      </c>
      <c r="E484" s="3">
        <f t="shared" si="41"/>
        <v>0.0083808</v>
      </c>
      <c r="F484" s="3">
        <f t="shared" si="42"/>
        <v>9.84117</v>
      </c>
      <c r="G484" s="3">
        <f t="shared" si="43"/>
        <v>0.08247687753600001</v>
      </c>
      <c r="H484" s="161" t="s">
        <v>116</v>
      </c>
      <c r="I484" s="3">
        <v>28.56366</v>
      </c>
      <c r="J484" s="3">
        <v>0</v>
      </c>
      <c r="K484" s="3">
        <v>0.95985</v>
      </c>
      <c r="L484" s="63"/>
      <c r="M484" s="63"/>
    </row>
    <row r="485" spans="1:13" ht="24">
      <c r="A485" s="4">
        <v>5</v>
      </c>
      <c r="B485" s="82">
        <v>22422</v>
      </c>
      <c r="C485" s="3">
        <v>304.67</v>
      </c>
      <c r="D485" s="3">
        <v>0.945</v>
      </c>
      <c r="E485" s="3">
        <f t="shared" si="41"/>
        <v>0.081648</v>
      </c>
      <c r="F485" s="3">
        <f t="shared" si="42"/>
        <v>5.627713333333333</v>
      </c>
      <c r="G485" s="3">
        <f t="shared" si="43"/>
        <v>0.45949153824</v>
      </c>
      <c r="H485" s="161" t="s">
        <v>136</v>
      </c>
      <c r="I485" s="3">
        <v>6.23131</v>
      </c>
      <c r="J485" s="3">
        <v>0</v>
      </c>
      <c r="K485" s="3">
        <v>10.65183</v>
      </c>
      <c r="L485" s="63"/>
      <c r="M485" s="63"/>
    </row>
    <row r="486" spans="1:13" ht="24">
      <c r="A486" s="4">
        <v>6</v>
      </c>
      <c r="B486" s="82">
        <v>22436</v>
      </c>
      <c r="C486" s="3">
        <v>304.78</v>
      </c>
      <c r="D486" s="3">
        <v>1.762</v>
      </c>
      <c r="E486" s="3">
        <f t="shared" si="41"/>
        <v>0.1522368</v>
      </c>
      <c r="F486" s="3">
        <f t="shared" si="42"/>
        <v>121.43707333333333</v>
      </c>
      <c r="G486" s="3">
        <f t="shared" si="43"/>
        <v>18.487191445632</v>
      </c>
      <c r="H486" s="161" t="s">
        <v>137</v>
      </c>
      <c r="I486" s="3">
        <v>129.49557</v>
      </c>
      <c r="J486" s="3">
        <v>111.35503</v>
      </c>
      <c r="K486" s="3">
        <v>123.46062</v>
      </c>
      <c r="L486" s="63"/>
      <c r="M486" s="63"/>
    </row>
    <row r="487" spans="1:13" ht="24">
      <c r="A487" s="4">
        <v>7</v>
      </c>
      <c r="B487" s="82">
        <v>22444</v>
      </c>
      <c r="C487" s="3">
        <v>304.6</v>
      </c>
      <c r="D487" s="3">
        <v>0.436</v>
      </c>
      <c r="E487" s="3">
        <f t="shared" si="41"/>
        <v>0.0376704</v>
      </c>
      <c r="F487" s="3">
        <f t="shared" si="42"/>
        <v>41.21246</v>
      </c>
      <c r="G487" s="3">
        <f t="shared" si="43"/>
        <v>1.552489853184</v>
      </c>
      <c r="H487" s="161" t="s">
        <v>117</v>
      </c>
      <c r="I487" s="3">
        <v>34.40011</v>
      </c>
      <c r="J487" s="3">
        <v>47.01181</v>
      </c>
      <c r="K487" s="3">
        <v>42.22546</v>
      </c>
      <c r="L487" s="63"/>
      <c r="M487" s="63"/>
    </row>
    <row r="488" spans="1:13" ht="24">
      <c r="A488" s="4">
        <v>8</v>
      </c>
      <c r="B488" s="82">
        <v>22450</v>
      </c>
      <c r="C488" s="3">
        <v>305.1</v>
      </c>
      <c r="D488" s="3">
        <v>9.372</v>
      </c>
      <c r="E488" s="3">
        <f t="shared" si="41"/>
        <v>0.8097408</v>
      </c>
      <c r="F488" s="3">
        <f t="shared" si="42"/>
        <v>45.71586666666666</v>
      </c>
      <c r="G488" s="3">
        <f t="shared" si="43"/>
        <v>37.01800244736</v>
      </c>
      <c r="H488" s="161" t="s">
        <v>118</v>
      </c>
      <c r="I488" s="3">
        <v>45.24181</v>
      </c>
      <c r="J488" s="3">
        <v>39.1252</v>
      </c>
      <c r="K488" s="3">
        <v>52.78059</v>
      </c>
      <c r="L488" s="63"/>
      <c r="M488" s="63"/>
    </row>
    <row r="489" spans="1:13" ht="24">
      <c r="A489" s="4">
        <v>9</v>
      </c>
      <c r="B489" s="82">
        <v>22474</v>
      </c>
      <c r="C489" s="3">
        <v>304.63</v>
      </c>
      <c r="D489" s="3">
        <v>0.284</v>
      </c>
      <c r="E489" s="3">
        <f t="shared" si="41"/>
        <v>0.0245376</v>
      </c>
      <c r="F489" s="3">
        <f t="shared" si="42"/>
        <v>23.065023333333333</v>
      </c>
      <c r="G489" s="3">
        <f t="shared" si="43"/>
        <v>0.5659603165439999</v>
      </c>
      <c r="H489" s="161" t="s">
        <v>97</v>
      </c>
      <c r="I489" s="3">
        <v>26.05558</v>
      </c>
      <c r="J489" s="3">
        <v>29.65201</v>
      </c>
      <c r="K489" s="3">
        <v>13.48748</v>
      </c>
      <c r="L489" s="63"/>
      <c r="M489" s="63"/>
    </row>
    <row r="490" spans="1:13" ht="24">
      <c r="A490" s="4">
        <v>10</v>
      </c>
      <c r="B490" s="82">
        <v>22479</v>
      </c>
      <c r="C490" s="3">
        <v>304.64</v>
      </c>
      <c r="D490" s="3">
        <v>0.626</v>
      </c>
      <c r="E490" s="3">
        <f t="shared" si="41"/>
        <v>0.0540864</v>
      </c>
      <c r="F490" s="3">
        <f t="shared" si="42"/>
        <v>20.813730000000003</v>
      </c>
      <c r="G490" s="3">
        <f t="shared" si="43"/>
        <v>1.1257397262720001</v>
      </c>
      <c r="H490" s="161" t="s">
        <v>98</v>
      </c>
      <c r="I490" s="3">
        <v>13.8421</v>
      </c>
      <c r="J490" s="3">
        <v>24.45908</v>
      </c>
      <c r="K490" s="3">
        <v>24.14001</v>
      </c>
      <c r="L490" s="63"/>
      <c r="M490" s="63"/>
    </row>
    <row r="491" spans="1:13" ht="24">
      <c r="A491" s="4">
        <v>11</v>
      </c>
      <c r="B491" s="82">
        <v>22484</v>
      </c>
      <c r="C491" s="3">
        <v>304.69</v>
      </c>
      <c r="D491" s="3">
        <v>0.845</v>
      </c>
      <c r="E491" s="3">
        <f t="shared" si="41"/>
        <v>0.073008</v>
      </c>
      <c r="F491" s="3">
        <f t="shared" si="42"/>
        <v>48.121236666666675</v>
      </c>
      <c r="G491" s="3">
        <f t="shared" si="43"/>
        <v>3.5132352465600007</v>
      </c>
      <c r="H491" s="161" t="s">
        <v>119</v>
      </c>
      <c r="I491" s="3">
        <v>39.43245</v>
      </c>
      <c r="J491" s="3">
        <v>48.16008</v>
      </c>
      <c r="K491" s="3">
        <v>56.77118</v>
      </c>
      <c r="L491" s="63"/>
      <c r="M491" s="63"/>
    </row>
    <row r="492" spans="1:13" ht="24">
      <c r="A492" s="4">
        <v>12</v>
      </c>
      <c r="B492" s="82">
        <v>22511</v>
      </c>
      <c r="C492" s="3">
        <v>305.37</v>
      </c>
      <c r="D492" s="3">
        <v>14.022</v>
      </c>
      <c r="E492" s="3">
        <f t="shared" si="41"/>
        <v>1.2115008</v>
      </c>
      <c r="F492" s="3">
        <f t="shared" si="42"/>
        <v>19.159906666666668</v>
      </c>
      <c r="G492" s="3">
        <f t="shared" si="43"/>
        <v>23.212242254592002</v>
      </c>
      <c r="H492" s="161" t="s">
        <v>120</v>
      </c>
      <c r="I492" s="3">
        <v>5.10083</v>
      </c>
      <c r="J492" s="3">
        <v>24.99046</v>
      </c>
      <c r="K492" s="3">
        <v>27.38843</v>
      </c>
      <c r="L492" s="63"/>
      <c r="M492" s="63"/>
    </row>
    <row r="493" spans="1:13" ht="24">
      <c r="A493" s="4">
        <v>13</v>
      </c>
      <c r="B493" s="82">
        <v>22514</v>
      </c>
      <c r="C493" s="3">
        <v>305.29</v>
      </c>
      <c r="D493" s="3">
        <v>12.405</v>
      </c>
      <c r="E493" s="3">
        <f t="shared" si="41"/>
        <v>1.071792</v>
      </c>
      <c r="F493" s="3">
        <f t="shared" si="42"/>
        <v>58.52066</v>
      </c>
      <c r="G493" s="3">
        <f t="shared" si="43"/>
        <v>62.721975222720005</v>
      </c>
      <c r="H493" s="161" t="s">
        <v>121</v>
      </c>
      <c r="I493" s="3">
        <v>66.04671</v>
      </c>
      <c r="J493" s="3">
        <v>59.87416</v>
      </c>
      <c r="K493" s="3">
        <v>49.64111</v>
      </c>
      <c r="L493" s="63"/>
      <c r="M493" s="63"/>
    </row>
    <row r="494" spans="1:13" ht="24">
      <c r="A494" s="4">
        <v>14</v>
      </c>
      <c r="B494" s="82">
        <v>22516</v>
      </c>
      <c r="C494" s="3">
        <v>306.12</v>
      </c>
      <c r="D494" s="3">
        <v>31.915</v>
      </c>
      <c r="E494" s="3">
        <f t="shared" si="41"/>
        <v>2.757456</v>
      </c>
      <c r="F494" s="3">
        <f t="shared" si="42"/>
        <v>76.62811333333333</v>
      </c>
      <c r="G494" s="3">
        <f t="shared" si="43"/>
        <v>211.29865087968</v>
      </c>
      <c r="H494" s="161" t="s">
        <v>107</v>
      </c>
      <c r="I494" s="3">
        <v>91.81127</v>
      </c>
      <c r="J494" s="3">
        <v>73.14492</v>
      </c>
      <c r="K494" s="3">
        <v>64.92815</v>
      </c>
      <c r="L494" s="63"/>
      <c r="M494" s="63"/>
    </row>
    <row r="495" spans="1:13" ht="24">
      <c r="A495" s="4">
        <v>15</v>
      </c>
      <c r="B495" s="82">
        <v>22527</v>
      </c>
      <c r="C495" s="3">
        <v>304.89</v>
      </c>
      <c r="D495" s="3">
        <v>3.235</v>
      </c>
      <c r="E495" s="3">
        <f t="shared" si="41"/>
        <v>0.27950400000000003</v>
      </c>
      <c r="F495" s="3">
        <f t="shared" si="42"/>
        <v>45.306966666666675</v>
      </c>
      <c r="G495" s="3">
        <f t="shared" si="43"/>
        <v>12.663478411200003</v>
      </c>
      <c r="H495" s="161" t="s">
        <v>122</v>
      </c>
      <c r="I495" s="3">
        <v>46.57228</v>
      </c>
      <c r="J495" s="3">
        <v>46.11283</v>
      </c>
      <c r="K495" s="3">
        <v>43.23579</v>
      </c>
      <c r="L495" s="63"/>
      <c r="M495" s="63"/>
    </row>
    <row r="496" spans="1:13" ht="24">
      <c r="A496" s="4">
        <v>16</v>
      </c>
      <c r="B496" s="82">
        <v>22542</v>
      </c>
      <c r="C496" s="3">
        <v>304.91</v>
      </c>
      <c r="D496" s="3">
        <v>3.532</v>
      </c>
      <c r="E496" s="3">
        <f t="shared" si="41"/>
        <v>0.3051648</v>
      </c>
      <c r="F496" s="3">
        <f t="shared" si="42"/>
        <v>32.18750333333333</v>
      </c>
      <c r="G496" s="3">
        <f t="shared" si="43"/>
        <v>9.822493017216</v>
      </c>
      <c r="H496" s="161" t="s">
        <v>123</v>
      </c>
      <c r="I496" s="3">
        <v>27.05432</v>
      </c>
      <c r="J496" s="3">
        <v>29.84568</v>
      </c>
      <c r="K496" s="3">
        <v>39.66251</v>
      </c>
      <c r="L496" s="63"/>
      <c r="M496" s="63"/>
    </row>
    <row r="497" spans="1:13" ht="24">
      <c r="A497" s="4">
        <v>17</v>
      </c>
      <c r="B497" s="82">
        <v>22548</v>
      </c>
      <c r="C497" s="3">
        <v>305.71</v>
      </c>
      <c r="D497" s="3">
        <v>23.841</v>
      </c>
      <c r="E497" s="3">
        <f t="shared" si="41"/>
        <v>2.0598624</v>
      </c>
      <c r="F497" s="3">
        <f t="shared" si="42"/>
        <v>36.390330000000006</v>
      </c>
      <c r="G497" s="3">
        <f t="shared" si="43"/>
        <v>74.95907249059202</v>
      </c>
      <c r="H497" s="161" t="s">
        <v>124</v>
      </c>
      <c r="I497" s="3">
        <v>43.78457</v>
      </c>
      <c r="J497" s="3">
        <v>32.0688</v>
      </c>
      <c r="K497" s="3">
        <v>33.31762</v>
      </c>
      <c r="L497" s="63"/>
      <c r="M497" s="63"/>
    </row>
    <row r="498" spans="1:13" ht="24">
      <c r="A498" s="4">
        <v>18</v>
      </c>
      <c r="B498" s="82">
        <v>22557</v>
      </c>
      <c r="C498" s="3">
        <v>305.09</v>
      </c>
      <c r="D498" s="3">
        <v>6.653</v>
      </c>
      <c r="E498" s="3">
        <f t="shared" si="41"/>
        <v>0.5748192</v>
      </c>
      <c r="F498" s="3">
        <f t="shared" si="42"/>
        <v>196.57469</v>
      </c>
      <c r="G498" s="3">
        <f t="shared" si="43"/>
        <v>112.994906046048</v>
      </c>
      <c r="H498" s="161" t="s">
        <v>109</v>
      </c>
      <c r="I498" s="3">
        <v>185.0196</v>
      </c>
      <c r="J498" s="3">
        <v>215.20161</v>
      </c>
      <c r="K498" s="3">
        <v>189.50286</v>
      </c>
      <c r="L498" s="63"/>
      <c r="M498" s="63"/>
    </row>
    <row r="499" spans="1:13" ht="24">
      <c r="A499" s="4">
        <v>19</v>
      </c>
      <c r="B499" s="82">
        <v>22565</v>
      </c>
      <c r="C499" s="3">
        <v>305.3</v>
      </c>
      <c r="D499" s="3">
        <v>13.108</v>
      </c>
      <c r="E499" s="3">
        <f t="shared" si="41"/>
        <v>1.1325312</v>
      </c>
      <c r="F499" s="3">
        <f t="shared" si="42"/>
        <v>51.21548333333334</v>
      </c>
      <c r="G499" s="3">
        <f t="shared" si="43"/>
        <v>58.00313279808001</v>
      </c>
      <c r="H499" s="161" t="s">
        <v>110</v>
      </c>
      <c r="I499" s="3">
        <v>56.20082</v>
      </c>
      <c r="J499" s="3">
        <v>38.83974</v>
      </c>
      <c r="K499" s="3">
        <v>58.60589</v>
      </c>
      <c r="L499" s="63"/>
      <c r="M499" s="63"/>
    </row>
    <row r="500" spans="1:13" ht="24">
      <c r="A500" s="4">
        <v>20</v>
      </c>
      <c r="B500" s="82">
        <v>22570</v>
      </c>
      <c r="C500" s="3">
        <v>305.3</v>
      </c>
      <c r="D500" s="3">
        <v>6.02</v>
      </c>
      <c r="E500" s="3">
        <f t="shared" si="41"/>
        <v>0.520128</v>
      </c>
      <c r="F500" s="3">
        <f t="shared" si="42"/>
        <v>29.265806666666666</v>
      </c>
      <c r="G500" s="3">
        <f t="shared" si="43"/>
        <v>15.22196548992</v>
      </c>
      <c r="H500" s="161" t="s">
        <v>111</v>
      </c>
      <c r="I500" s="3">
        <v>33.23363</v>
      </c>
      <c r="J500" s="3">
        <v>27.22805</v>
      </c>
      <c r="K500" s="3">
        <v>27.33574</v>
      </c>
      <c r="L500" s="63"/>
      <c r="M500" s="63"/>
    </row>
    <row r="501" spans="1:13" ht="24">
      <c r="A501" s="4">
        <v>21</v>
      </c>
      <c r="B501" s="82">
        <v>22591</v>
      </c>
      <c r="C501" s="3">
        <v>304.84</v>
      </c>
      <c r="D501" s="3">
        <v>2.414</v>
      </c>
      <c r="E501" s="3">
        <f t="shared" si="41"/>
        <v>0.20856960000000002</v>
      </c>
      <c r="F501" s="3">
        <f t="shared" si="42"/>
        <v>18.024040000000003</v>
      </c>
      <c r="G501" s="3">
        <f t="shared" si="43"/>
        <v>3.759266813184001</v>
      </c>
      <c r="H501" s="161" t="s">
        <v>89</v>
      </c>
      <c r="I501" s="3">
        <v>22.60187</v>
      </c>
      <c r="J501" s="3">
        <v>10.8878</v>
      </c>
      <c r="K501" s="3">
        <v>20.58245</v>
      </c>
      <c r="L501" s="63"/>
      <c r="M501" s="63"/>
    </row>
    <row r="502" spans="1:13" ht="24">
      <c r="A502" s="4">
        <v>22</v>
      </c>
      <c r="B502" s="82">
        <v>22598</v>
      </c>
      <c r="C502" s="3">
        <v>304.78</v>
      </c>
      <c r="D502" s="3">
        <v>1.926</v>
      </c>
      <c r="E502" s="3">
        <f t="shared" si="41"/>
        <v>0.1664064</v>
      </c>
      <c r="F502" s="3">
        <f t="shared" si="42"/>
        <v>20.51590333333333</v>
      </c>
      <c r="G502" s="3">
        <f t="shared" si="43"/>
        <v>3.413977616448</v>
      </c>
      <c r="H502" s="161" t="s">
        <v>90</v>
      </c>
      <c r="I502" s="3">
        <v>10.52539</v>
      </c>
      <c r="J502" s="3">
        <v>31.59558</v>
      </c>
      <c r="K502" s="3">
        <v>19.42674</v>
      </c>
      <c r="L502" s="63"/>
      <c r="M502" s="63"/>
    </row>
    <row r="503" spans="1:13" ht="24">
      <c r="A503" s="4">
        <v>23</v>
      </c>
      <c r="B503" s="82">
        <v>22604</v>
      </c>
      <c r="C503" s="3">
        <v>304.73</v>
      </c>
      <c r="D503" s="3">
        <v>1.232</v>
      </c>
      <c r="E503" s="3">
        <f t="shared" si="41"/>
        <v>0.1064448</v>
      </c>
      <c r="F503" s="3">
        <f t="shared" si="42"/>
        <v>21.103836666666666</v>
      </c>
      <c r="G503" s="3">
        <f t="shared" si="43"/>
        <v>2.246393673216</v>
      </c>
      <c r="H503" s="161" t="s">
        <v>112</v>
      </c>
      <c r="I503" s="3">
        <v>23.01173</v>
      </c>
      <c r="J503" s="3">
        <v>10.49554</v>
      </c>
      <c r="K503" s="3">
        <v>29.80424</v>
      </c>
      <c r="L503" s="63"/>
      <c r="M503" s="63"/>
    </row>
    <row r="504" spans="1:13" ht="24">
      <c r="A504" s="4">
        <v>24</v>
      </c>
      <c r="B504" s="82">
        <v>22618</v>
      </c>
      <c r="C504" s="3">
        <v>304.83</v>
      </c>
      <c r="D504" s="3">
        <v>2.324</v>
      </c>
      <c r="E504" s="3">
        <f t="shared" si="41"/>
        <v>0.2007936</v>
      </c>
      <c r="F504" s="3">
        <f t="shared" si="42"/>
        <v>3.1530666666666662</v>
      </c>
      <c r="G504" s="3">
        <f t="shared" si="43"/>
        <v>0.6331156070399999</v>
      </c>
      <c r="H504" s="161" t="s">
        <v>125</v>
      </c>
      <c r="I504" s="3">
        <v>0.30298</v>
      </c>
      <c r="J504" s="3">
        <v>0</v>
      </c>
      <c r="K504" s="3">
        <v>9.15622</v>
      </c>
      <c r="L504" s="63"/>
      <c r="M504" s="63"/>
    </row>
    <row r="505" spans="1:13" ht="24">
      <c r="A505" s="4">
        <v>25</v>
      </c>
      <c r="B505" s="82">
        <v>22626</v>
      </c>
      <c r="C505" s="3">
        <v>304.79</v>
      </c>
      <c r="D505" s="3">
        <v>1.535</v>
      </c>
      <c r="E505" s="3">
        <f t="shared" si="41"/>
        <v>0.132624</v>
      </c>
      <c r="F505" s="3">
        <f t="shared" si="42"/>
        <v>5.964874666666667</v>
      </c>
      <c r="G505" s="3">
        <f t="shared" si="43"/>
        <v>0.791085537792</v>
      </c>
      <c r="H505" s="161" t="s">
        <v>92</v>
      </c>
      <c r="I505" s="3">
        <v>5.062554</v>
      </c>
      <c r="J505" s="3">
        <v>0</v>
      </c>
      <c r="K505" s="3">
        <v>12.83207</v>
      </c>
      <c r="L505" s="63"/>
      <c r="M505" s="63"/>
    </row>
    <row r="506" spans="1:13" ht="24">
      <c r="A506" s="4">
        <v>26</v>
      </c>
      <c r="B506" s="82">
        <v>22633</v>
      </c>
      <c r="C506" s="3">
        <v>304.72</v>
      </c>
      <c r="D506" s="3">
        <v>1.111</v>
      </c>
      <c r="E506" s="3">
        <f t="shared" si="41"/>
        <v>0.0959904</v>
      </c>
      <c r="F506" s="3">
        <f t="shared" si="42"/>
        <v>2.10962</v>
      </c>
      <c r="G506" s="3">
        <f t="shared" si="43"/>
        <v>0.202503267648</v>
      </c>
      <c r="H506" s="161" t="s">
        <v>93</v>
      </c>
      <c r="I506" s="3">
        <v>0.33204</v>
      </c>
      <c r="J506" s="3">
        <v>0</v>
      </c>
      <c r="K506" s="3">
        <v>5.99682</v>
      </c>
      <c r="L506" s="63"/>
      <c r="M506" s="63"/>
    </row>
    <row r="507" spans="1:13" ht="24">
      <c r="A507" s="4">
        <v>27</v>
      </c>
      <c r="B507" s="82">
        <v>22650</v>
      </c>
      <c r="C507" s="3">
        <v>305.94</v>
      </c>
      <c r="D507" s="3">
        <v>2.324</v>
      </c>
      <c r="E507" s="3">
        <f t="shared" si="41"/>
        <v>0.2007936</v>
      </c>
      <c r="F507" s="3">
        <f t="shared" si="42"/>
        <v>11.43156</v>
      </c>
      <c r="G507" s="3">
        <f t="shared" si="43"/>
        <v>2.2953840860159995</v>
      </c>
      <c r="H507" s="161" t="s">
        <v>126</v>
      </c>
      <c r="I507" s="3">
        <v>12.51524</v>
      </c>
      <c r="J507" s="3">
        <v>18.75626</v>
      </c>
      <c r="K507" s="3">
        <v>3.02318</v>
      </c>
      <c r="L507" s="63"/>
      <c r="M507" s="63"/>
    </row>
    <row r="508" spans="1:13" ht="24">
      <c r="A508" s="4">
        <v>28</v>
      </c>
      <c r="B508" s="82">
        <v>22661</v>
      </c>
      <c r="C508" s="3">
        <v>305.65</v>
      </c>
      <c r="D508" s="3">
        <v>28.609</v>
      </c>
      <c r="E508" s="3">
        <f t="shared" si="41"/>
        <v>2.4718176000000005</v>
      </c>
      <c r="F508" s="3">
        <f t="shared" si="42"/>
        <v>11.080636666666665</v>
      </c>
      <c r="G508" s="3">
        <f t="shared" si="43"/>
        <v>27.389312731872003</v>
      </c>
      <c r="H508" s="161" t="s">
        <v>127</v>
      </c>
      <c r="I508" s="3">
        <v>9.38338</v>
      </c>
      <c r="J508" s="3">
        <v>9.5628</v>
      </c>
      <c r="K508" s="3">
        <v>14.29573</v>
      </c>
      <c r="L508" s="63"/>
      <c r="M508" s="63"/>
    </row>
    <row r="509" spans="1:13" ht="24">
      <c r="A509" s="4">
        <v>29</v>
      </c>
      <c r="B509" s="82">
        <v>22670</v>
      </c>
      <c r="C509" s="3">
        <v>304.75</v>
      </c>
      <c r="D509" s="3">
        <v>19.779</v>
      </c>
      <c r="E509" s="3">
        <f t="shared" si="41"/>
        <v>1.7089056</v>
      </c>
      <c r="F509" s="3">
        <f t="shared" si="42"/>
        <v>17.55998</v>
      </c>
      <c r="G509" s="3">
        <f t="shared" si="43"/>
        <v>30.008348157888</v>
      </c>
      <c r="H509" s="161" t="s">
        <v>128</v>
      </c>
      <c r="I509" s="3">
        <v>16.83084</v>
      </c>
      <c r="J509" s="3">
        <v>19.74604</v>
      </c>
      <c r="K509" s="3">
        <v>16.10306</v>
      </c>
      <c r="L509" s="63"/>
      <c r="M509" s="63"/>
    </row>
    <row r="510" spans="1:13" ht="24">
      <c r="A510" s="4">
        <v>30</v>
      </c>
      <c r="B510" s="82">
        <v>22682</v>
      </c>
      <c r="C510" s="3">
        <v>304.78</v>
      </c>
      <c r="D510" s="3">
        <v>1.872</v>
      </c>
      <c r="E510" s="3">
        <f t="shared" si="41"/>
        <v>0.16174080000000002</v>
      </c>
      <c r="F510" s="3">
        <f t="shared" si="42"/>
        <v>10.696206666666667</v>
      </c>
      <c r="G510" s="3">
        <f t="shared" si="43"/>
        <v>1.7300130232320001</v>
      </c>
      <c r="H510" s="161" t="s">
        <v>129</v>
      </c>
      <c r="I510" s="3">
        <v>13.52036</v>
      </c>
      <c r="J510" s="3">
        <v>12.66544</v>
      </c>
      <c r="K510" s="3">
        <v>5.90282</v>
      </c>
      <c r="L510" s="63"/>
      <c r="M510" s="63"/>
    </row>
    <row r="511" spans="1:13" ht="24">
      <c r="A511" s="4">
        <v>31</v>
      </c>
      <c r="B511" s="82">
        <v>22688</v>
      </c>
      <c r="C511" s="3">
        <v>304.74</v>
      </c>
      <c r="D511" s="3">
        <v>1.305</v>
      </c>
      <c r="E511" s="3">
        <f t="shared" si="41"/>
        <v>0.112752</v>
      </c>
      <c r="F511" s="3">
        <f t="shared" si="42"/>
        <v>12.886363333333335</v>
      </c>
      <c r="G511" s="3">
        <f t="shared" si="43"/>
        <v>1.4529632385600002</v>
      </c>
      <c r="H511" s="161" t="s">
        <v>130</v>
      </c>
      <c r="I511" s="3">
        <v>3.49284</v>
      </c>
      <c r="J511" s="3">
        <v>17.38258</v>
      </c>
      <c r="K511" s="3">
        <v>17.78367</v>
      </c>
      <c r="L511" s="63"/>
      <c r="M511" s="63"/>
    </row>
    <row r="512" spans="1:13" ht="24">
      <c r="A512" s="4">
        <v>32</v>
      </c>
      <c r="B512" s="82">
        <v>22695</v>
      </c>
      <c r="C512" s="3">
        <v>304.81</v>
      </c>
      <c r="D512" s="3">
        <v>2.134</v>
      </c>
      <c r="E512" s="3">
        <f t="shared" si="41"/>
        <v>0.1843776</v>
      </c>
      <c r="F512" s="3">
        <f t="shared" si="42"/>
        <v>9.61819</v>
      </c>
      <c r="G512" s="3">
        <f t="shared" si="43"/>
        <v>1.773378788544</v>
      </c>
      <c r="H512" s="161" t="s">
        <v>131</v>
      </c>
      <c r="I512" s="3">
        <v>4.83235</v>
      </c>
      <c r="J512" s="3">
        <v>13.03507</v>
      </c>
      <c r="K512" s="3">
        <v>10.98715</v>
      </c>
      <c r="L512" s="63"/>
      <c r="M512" s="63"/>
    </row>
    <row r="513" spans="1:13" ht="24">
      <c r="A513" s="4">
        <v>33</v>
      </c>
      <c r="B513" s="82">
        <v>22709</v>
      </c>
      <c r="C513" s="3">
        <v>304.75</v>
      </c>
      <c r="D513" s="3">
        <v>1.39</v>
      </c>
      <c r="E513" s="3">
        <f t="shared" si="41"/>
        <v>0.120096</v>
      </c>
      <c r="F513" s="3">
        <f t="shared" si="42"/>
        <v>15.34227</v>
      </c>
      <c r="G513" s="3">
        <f t="shared" si="43"/>
        <v>1.84254525792</v>
      </c>
      <c r="H513" s="161" t="s">
        <v>138</v>
      </c>
      <c r="I513" s="3">
        <v>8.5931</v>
      </c>
      <c r="J513" s="3">
        <v>23.6982</v>
      </c>
      <c r="K513" s="3">
        <v>13.73551</v>
      </c>
      <c r="L513" s="63"/>
      <c r="M513" s="63"/>
    </row>
    <row r="514" spans="1:13" ht="24">
      <c r="A514" s="8">
        <v>34</v>
      </c>
      <c r="B514" s="82">
        <v>22717</v>
      </c>
      <c r="C514" s="3">
        <v>306.09</v>
      </c>
      <c r="D514" s="3">
        <v>36.747</v>
      </c>
      <c r="E514" s="3">
        <f t="shared" si="41"/>
        <v>3.1749408000000003</v>
      </c>
      <c r="F514" s="3">
        <f t="shared" si="42"/>
        <v>16.083013333333334</v>
      </c>
      <c r="G514" s="3">
        <f t="shared" si="43"/>
        <v>51.062615218944</v>
      </c>
      <c r="H514" s="86" t="s">
        <v>139</v>
      </c>
      <c r="I514" s="3">
        <v>7.84233</v>
      </c>
      <c r="J514" s="3">
        <v>13.18158</v>
      </c>
      <c r="K514" s="3">
        <v>27.22513</v>
      </c>
      <c r="L514" s="63"/>
      <c r="M514" s="63"/>
    </row>
    <row r="515" spans="1:13" s="232" customFormat="1" ht="24.75" thickBot="1">
      <c r="A515" s="227">
        <v>35</v>
      </c>
      <c r="B515" s="228">
        <v>22723</v>
      </c>
      <c r="C515" s="229">
        <v>304.73</v>
      </c>
      <c r="D515" s="229">
        <v>1.15</v>
      </c>
      <c r="E515" s="229">
        <f t="shared" si="41"/>
        <v>0.09936</v>
      </c>
      <c r="F515" s="229">
        <f t="shared" si="42"/>
        <v>21.016583333333333</v>
      </c>
      <c r="G515" s="229">
        <f t="shared" si="43"/>
        <v>2.08820772</v>
      </c>
      <c r="H515" s="230" t="s">
        <v>140</v>
      </c>
      <c r="I515" s="229">
        <v>11.04519</v>
      </c>
      <c r="J515" s="229">
        <v>28.40192</v>
      </c>
      <c r="K515" s="229">
        <v>23.60264</v>
      </c>
      <c r="L515" s="231"/>
      <c r="M515" s="231"/>
    </row>
    <row r="516" spans="1:13" ht="24">
      <c r="A516" s="4">
        <v>1</v>
      </c>
      <c r="B516" s="82">
        <v>22738</v>
      </c>
      <c r="C516" s="3">
        <v>305.09</v>
      </c>
      <c r="D516" s="3">
        <v>7.428</v>
      </c>
      <c r="E516" s="3">
        <f t="shared" si="41"/>
        <v>0.6417792</v>
      </c>
      <c r="F516" s="3">
        <f t="shared" si="42"/>
        <v>18.893613333333334</v>
      </c>
      <c r="G516" s="3">
        <f t="shared" si="43"/>
        <v>12.125528050176001</v>
      </c>
      <c r="H516" s="161" t="s">
        <v>113</v>
      </c>
      <c r="I516" s="3">
        <v>7.74872</v>
      </c>
      <c r="J516" s="3">
        <v>6.4348</v>
      </c>
      <c r="K516" s="3">
        <v>42.49732</v>
      </c>
      <c r="L516" s="63"/>
      <c r="M516" s="63"/>
    </row>
    <row r="517" spans="1:13" ht="24">
      <c r="A517" s="4">
        <v>2</v>
      </c>
      <c r="B517" s="82">
        <v>22758</v>
      </c>
      <c r="C517" s="3">
        <v>304.87</v>
      </c>
      <c r="D517" s="3">
        <v>2.76</v>
      </c>
      <c r="E517" s="3">
        <f t="shared" si="41"/>
        <v>0.23846399999999998</v>
      </c>
      <c r="F517" s="3">
        <f t="shared" si="42"/>
        <v>11.26905</v>
      </c>
      <c r="G517" s="3">
        <f t="shared" si="43"/>
        <v>2.6872627392</v>
      </c>
      <c r="H517" s="161" t="s">
        <v>114</v>
      </c>
      <c r="I517" s="3">
        <v>7.07564</v>
      </c>
      <c r="J517" s="3">
        <v>14.47661</v>
      </c>
      <c r="K517" s="3">
        <v>12.2549</v>
      </c>
      <c r="L517" s="63"/>
      <c r="M517" s="63"/>
    </row>
    <row r="518" spans="1:13" ht="24">
      <c r="A518" s="4">
        <v>3</v>
      </c>
      <c r="B518" s="82">
        <v>22768</v>
      </c>
      <c r="C518" s="3">
        <v>304.61</v>
      </c>
      <c r="D518" s="3">
        <v>0.168</v>
      </c>
      <c r="E518" s="3">
        <f t="shared" si="41"/>
        <v>0.014515200000000002</v>
      </c>
      <c r="F518" s="3">
        <f t="shared" si="42"/>
        <v>14.879613333333333</v>
      </c>
      <c r="G518" s="3">
        <f t="shared" si="43"/>
        <v>0.21598056345600003</v>
      </c>
      <c r="H518" s="161" t="s">
        <v>115</v>
      </c>
      <c r="I518" s="3">
        <v>2.09518</v>
      </c>
      <c r="J518" s="3">
        <v>29.65025</v>
      </c>
      <c r="K518" s="3">
        <v>12.89341</v>
      </c>
      <c r="L518" s="63"/>
      <c r="M518" s="63"/>
    </row>
    <row r="519" spans="1:13" ht="24">
      <c r="A519" s="4">
        <v>4</v>
      </c>
      <c r="B519" s="82">
        <v>22781</v>
      </c>
      <c r="C519" s="3">
        <v>304.84</v>
      </c>
      <c r="D519" s="3">
        <v>1.967</v>
      </c>
      <c r="E519" s="3">
        <f t="shared" si="41"/>
        <v>0.1699488</v>
      </c>
      <c r="F519" s="3">
        <f t="shared" si="42"/>
        <v>8.644730000000001</v>
      </c>
      <c r="G519" s="3">
        <f t="shared" si="43"/>
        <v>1.4691614898240002</v>
      </c>
      <c r="H519" s="161" t="s">
        <v>116</v>
      </c>
      <c r="I519" s="3">
        <v>7.21154</v>
      </c>
      <c r="J519" s="3">
        <v>4.49075</v>
      </c>
      <c r="K519" s="3">
        <v>14.2319</v>
      </c>
      <c r="L519" s="63"/>
      <c r="M519" s="63"/>
    </row>
    <row r="520" spans="1:13" ht="24">
      <c r="A520" s="4">
        <v>5</v>
      </c>
      <c r="B520" s="82">
        <v>22801</v>
      </c>
      <c r="C520" s="3">
        <v>304.78</v>
      </c>
      <c r="D520" s="3">
        <v>1.652</v>
      </c>
      <c r="E520" s="3">
        <f t="shared" si="41"/>
        <v>0.1427328</v>
      </c>
      <c r="F520" s="3">
        <f t="shared" si="42"/>
        <v>5.072613333333333</v>
      </c>
      <c r="G520" s="3">
        <f t="shared" si="43"/>
        <v>0.7240283043839999</v>
      </c>
      <c r="H520" s="161" t="s">
        <v>136</v>
      </c>
      <c r="I520" s="3">
        <v>7.849</v>
      </c>
      <c r="J520" s="3">
        <v>3.16156</v>
      </c>
      <c r="K520" s="3">
        <v>4.20728</v>
      </c>
      <c r="L520" s="63"/>
      <c r="M520" s="63"/>
    </row>
    <row r="521" spans="1:13" ht="24">
      <c r="A521" s="4">
        <v>6</v>
      </c>
      <c r="B521" s="82">
        <v>22809</v>
      </c>
      <c r="C521" s="3">
        <v>304.78</v>
      </c>
      <c r="D521" s="3">
        <v>1.799</v>
      </c>
      <c r="E521" s="3">
        <f t="shared" si="41"/>
        <v>0.1554336</v>
      </c>
      <c r="F521" s="3">
        <f t="shared" si="42"/>
        <v>4.586833333333334</v>
      </c>
      <c r="G521" s="3">
        <f t="shared" si="43"/>
        <v>0.7129480176</v>
      </c>
      <c r="H521" s="161" t="s">
        <v>137</v>
      </c>
      <c r="I521" s="3">
        <v>9.61612</v>
      </c>
      <c r="J521" s="3">
        <v>2.05701</v>
      </c>
      <c r="K521" s="3">
        <v>2.08737</v>
      </c>
      <c r="L521" s="63"/>
      <c r="M521" s="63"/>
    </row>
    <row r="522" spans="1:13" ht="24">
      <c r="A522" s="4">
        <v>7</v>
      </c>
      <c r="B522" s="82">
        <v>22821</v>
      </c>
      <c r="C522" s="3">
        <v>304.69</v>
      </c>
      <c r="D522" s="3">
        <v>0.916</v>
      </c>
      <c r="E522" s="3">
        <f t="shared" si="41"/>
        <v>0.0791424</v>
      </c>
      <c r="F522" s="3">
        <f t="shared" si="42"/>
        <v>2.38321</v>
      </c>
      <c r="G522" s="3">
        <f t="shared" si="43"/>
        <v>0.188612959104</v>
      </c>
      <c r="H522" s="161" t="s">
        <v>117</v>
      </c>
      <c r="I522" s="3">
        <v>5.18557</v>
      </c>
      <c r="J522" s="3">
        <v>0.82433</v>
      </c>
      <c r="K522" s="3">
        <v>1.13973</v>
      </c>
      <c r="L522" s="63"/>
      <c r="M522" s="63"/>
    </row>
    <row r="523" spans="1:13" ht="24">
      <c r="A523" s="4">
        <v>8</v>
      </c>
      <c r="B523" s="82">
        <v>22830</v>
      </c>
      <c r="C523" s="3">
        <v>304.69</v>
      </c>
      <c r="D523" s="3">
        <v>0.733</v>
      </c>
      <c r="E523" s="3">
        <f t="shared" si="41"/>
        <v>0.0633312</v>
      </c>
      <c r="F523" s="3">
        <f t="shared" si="42"/>
        <v>36.9651</v>
      </c>
      <c r="G523" s="3">
        <f t="shared" si="43"/>
        <v>2.3410441411200003</v>
      </c>
      <c r="H523" s="161" t="s">
        <v>118</v>
      </c>
      <c r="I523" s="3">
        <v>29.03844</v>
      </c>
      <c r="J523" s="3">
        <v>38.56041</v>
      </c>
      <c r="K523" s="3">
        <v>43.29645</v>
      </c>
      <c r="L523" s="63"/>
      <c r="M523" s="63"/>
    </row>
    <row r="524" spans="1:13" ht="24">
      <c r="A524" s="4">
        <v>9</v>
      </c>
      <c r="B524" s="82">
        <v>22837</v>
      </c>
      <c r="C524" s="3">
        <v>304.71</v>
      </c>
      <c r="D524" s="3">
        <v>1.007</v>
      </c>
      <c r="E524" s="3">
        <f t="shared" si="41"/>
        <v>0.0870048</v>
      </c>
      <c r="F524" s="3">
        <f t="shared" si="42"/>
        <v>23.890726666666666</v>
      </c>
      <c r="G524" s="3">
        <f t="shared" si="43"/>
        <v>2.0786078954879996</v>
      </c>
      <c r="H524" s="161" t="s">
        <v>97</v>
      </c>
      <c r="I524" s="3">
        <v>27.58758</v>
      </c>
      <c r="J524" s="3">
        <v>17.5975</v>
      </c>
      <c r="K524" s="3">
        <v>26.4871</v>
      </c>
      <c r="L524" s="63"/>
      <c r="M524" s="63"/>
    </row>
    <row r="525" spans="1:13" ht="24">
      <c r="A525" s="4">
        <v>10</v>
      </c>
      <c r="B525" s="82">
        <v>22845</v>
      </c>
      <c r="C525" s="3">
        <v>306.01</v>
      </c>
      <c r="D525" s="3">
        <v>31.825</v>
      </c>
      <c r="E525" s="3">
        <f t="shared" si="41"/>
        <v>2.74968</v>
      </c>
      <c r="F525" s="3">
        <f t="shared" si="42"/>
        <v>26.529283333333336</v>
      </c>
      <c r="G525" s="3">
        <f t="shared" si="43"/>
        <v>72.94703979600001</v>
      </c>
      <c r="H525" s="161" t="s">
        <v>98</v>
      </c>
      <c r="I525" s="3">
        <v>38.28707</v>
      </c>
      <c r="J525" s="3">
        <v>10.57003</v>
      </c>
      <c r="K525" s="3">
        <v>30.73075</v>
      </c>
      <c r="L525" s="63"/>
      <c r="M525" s="63"/>
    </row>
    <row r="526" spans="1:13" ht="24">
      <c r="A526" s="4">
        <v>11</v>
      </c>
      <c r="B526" s="82">
        <v>22863</v>
      </c>
      <c r="C526" s="3">
        <v>304.9</v>
      </c>
      <c r="D526" s="3">
        <v>3.598</v>
      </c>
      <c r="E526" s="3">
        <f t="shared" si="41"/>
        <v>0.3108672</v>
      </c>
      <c r="F526" s="3">
        <f t="shared" si="42"/>
        <v>11.90593</v>
      </c>
      <c r="G526" s="3">
        <f t="shared" si="43"/>
        <v>3.701163122496</v>
      </c>
      <c r="H526" s="161" t="s">
        <v>119</v>
      </c>
      <c r="I526" s="3">
        <v>14.41982</v>
      </c>
      <c r="J526" s="3">
        <v>16.75458</v>
      </c>
      <c r="K526" s="3">
        <v>4.54339</v>
      </c>
      <c r="L526" s="63"/>
      <c r="M526" s="63"/>
    </row>
    <row r="527" spans="1:13" ht="24">
      <c r="A527" s="4">
        <v>12</v>
      </c>
      <c r="B527" s="82">
        <v>22872</v>
      </c>
      <c r="C527" s="3">
        <v>304.77</v>
      </c>
      <c r="D527" s="3">
        <v>1.776</v>
      </c>
      <c r="E527" s="3">
        <f t="shared" si="41"/>
        <v>0.1534464</v>
      </c>
      <c r="F527" s="3">
        <f t="shared" si="42"/>
        <v>25.592753333333334</v>
      </c>
      <c r="G527" s="3">
        <f t="shared" si="43"/>
        <v>3.9271158650880005</v>
      </c>
      <c r="H527" s="161" t="s">
        <v>120</v>
      </c>
      <c r="I527" s="3">
        <v>28.09442</v>
      </c>
      <c r="J527" s="3">
        <v>23.23113</v>
      </c>
      <c r="K527" s="3">
        <v>25.45271</v>
      </c>
      <c r="L527" s="63"/>
      <c r="M527" s="63"/>
    </row>
    <row r="528" spans="1:13" ht="24">
      <c r="A528" s="4">
        <v>13</v>
      </c>
      <c r="B528" s="82">
        <v>22881</v>
      </c>
      <c r="C528" s="3">
        <v>304.82</v>
      </c>
      <c r="D528" s="3">
        <v>2.425</v>
      </c>
      <c r="E528" s="3">
        <f aca="true" t="shared" si="44" ref="E528:E567">D528*0.0864</f>
        <v>0.20951999999999998</v>
      </c>
      <c r="F528" s="3">
        <f t="shared" si="42"/>
        <v>21.097599999999996</v>
      </c>
      <c r="G528" s="3">
        <f t="shared" si="43"/>
        <v>4.420369151999999</v>
      </c>
      <c r="H528" s="161" t="s">
        <v>121</v>
      </c>
      <c r="I528" s="3">
        <v>39.31511</v>
      </c>
      <c r="J528" s="3">
        <v>13.64711</v>
      </c>
      <c r="K528" s="3">
        <v>10.33058</v>
      </c>
      <c r="L528" s="63"/>
      <c r="M528" s="63"/>
    </row>
    <row r="529" spans="1:13" ht="24">
      <c r="A529" s="4">
        <v>14</v>
      </c>
      <c r="B529" s="82">
        <v>22894</v>
      </c>
      <c r="C529" s="3">
        <v>304.8</v>
      </c>
      <c r="D529" s="3">
        <v>2.002</v>
      </c>
      <c r="E529" s="3">
        <f t="shared" si="44"/>
        <v>0.17297279999999998</v>
      </c>
      <c r="F529" s="3">
        <f t="shared" si="42"/>
        <v>26.388636666666667</v>
      </c>
      <c r="G529" s="3">
        <f t="shared" si="43"/>
        <v>4.564516372416</v>
      </c>
      <c r="H529" s="161" t="s">
        <v>107</v>
      </c>
      <c r="I529" s="3">
        <v>24.46552</v>
      </c>
      <c r="J529" s="3">
        <v>24.44893</v>
      </c>
      <c r="K529" s="3">
        <v>30.25146</v>
      </c>
      <c r="L529" s="63"/>
      <c r="M529" s="63"/>
    </row>
    <row r="530" spans="1:13" ht="24">
      <c r="A530" s="4">
        <v>15</v>
      </c>
      <c r="B530" s="82">
        <v>22899</v>
      </c>
      <c r="C530" s="3">
        <v>304.79</v>
      </c>
      <c r="D530" s="3">
        <v>1.773</v>
      </c>
      <c r="E530" s="3">
        <f t="shared" si="44"/>
        <v>0.1531872</v>
      </c>
      <c r="F530" s="3">
        <f t="shared" si="42"/>
        <v>2.70003</v>
      </c>
      <c r="G530" s="3">
        <f t="shared" si="43"/>
        <v>0.41361003561599996</v>
      </c>
      <c r="H530" s="161" t="s">
        <v>122</v>
      </c>
      <c r="I530" s="3">
        <v>1.38269</v>
      </c>
      <c r="J530" s="3">
        <v>3.25515</v>
      </c>
      <c r="K530" s="3">
        <v>3.46225</v>
      </c>
      <c r="L530" s="63"/>
      <c r="M530" s="63"/>
    </row>
    <row r="531" spans="1:13" ht="24">
      <c r="A531" s="4">
        <v>16</v>
      </c>
      <c r="B531" s="82">
        <v>22905</v>
      </c>
      <c r="C531" s="3">
        <v>304.78</v>
      </c>
      <c r="D531" s="3">
        <v>1.753</v>
      </c>
      <c r="E531" s="3">
        <f t="shared" si="44"/>
        <v>0.1514592</v>
      </c>
      <c r="F531" s="3">
        <f t="shared" si="42"/>
        <v>5.223646666666666</v>
      </c>
      <c r="G531" s="3">
        <f t="shared" si="43"/>
        <v>0.7911693452159999</v>
      </c>
      <c r="H531" s="161" t="s">
        <v>123</v>
      </c>
      <c r="I531" s="3">
        <v>3.31807</v>
      </c>
      <c r="J531" s="3">
        <v>4.71878</v>
      </c>
      <c r="K531" s="3">
        <v>7.63409</v>
      </c>
      <c r="L531" s="63"/>
      <c r="M531" s="63"/>
    </row>
    <row r="532" spans="1:13" ht="24">
      <c r="A532" s="4">
        <v>17</v>
      </c>
      <c r="B532" s="82">
        <v>22921</v>
      </c>
      <c r="C532" s="3">
        <v>304.78</v>
      </c>
      <c r="D532" s="3">
        <v>1.895</v>
      </c>
      <c r="E532" s="3">
        <f t="shared" si="44"/>
        <v>0.163728</v>
      </c>
      <c r="F532" s="3">
        <f t="shared" si="42"/>
        <v>16.11771</v>
      </c>
      <c r="G532" s="3">
        <f t="shared" si="43"/>
        <v>2.63892042288</v>
      </c>
      <c r="H532" s="161" t="s">
        <v>124</v>
      </c>
      <c r="I532" s="3">
        <v>20.24142</v>
      </c>
      <c r="J532" s="3">
        <v>11.37323</v>
      </c>
      <c r="K532" s="3">
        <v>16.73848</v>
      </c>
      <c r="L532" s="63"/>
      <c r="M532" s="63"/>
    </row>
    <row r="533" spans="1:13" ht="24">
      <c r="A533" s="4">
        <v>18</v>
      </c>
      <c r="B533" s="82">
        <v>22935</v>
      </c>
      <c r="C533" s="3">
        <v>304.79</v>
      </c>
      <c r="D533" s="3">
        <v>1.494</v>
      </c>
      <c r="E533" s="3">
        <f t="shared" si="44"/>
        <v>0.12908160000000002</v>
      </c>
      <c r="F533" s="3">
        <f t="shared" si="42"/>
        <v>14.75168</v>
      </c>
      <c r="G533" s="3">
        <f t="shared" si="43"/>
        <v>1.9041704570880003</v>
      </c>
      <c r="H533" s="161" t="s">
        <v>109</v>
      </c>
      <c r="I533" s="3">
        <v>14.37768</v>
      </c>
      <c r="J533" s="3">
        <v>17.95022</v>
      </c>
      <c r="K533" s="3">
        <v>11.92714</v>
      </c>
      <c r="L533" s="63"/>
      <c r="M533" s="63"/>
    </row>
    <row r="534" spans="1:13" ht="24">
      <c r="A534" s="4">
        <v>19</v>
      </c>
      <c r="B534" s="82">
        <v>22940</v>
      </c>
      <c r="C534" s="3">
        <v>304.77</v>
      </c>
      <c r="D534" s="3">
        <v>1.745</v>
      </c>
      <c r="E534" s="3">
        <f t="shared" si="44"/>
        <v>0.150768</v>
      </c>
      <c r="F534" s="3">
        <f t="shared" si="42"/>
        <v>4.64834</v>
      </c>
      <c r="G534" s="3">
        <f t="shared" si="43"/>
        <v>0.70082092512</v>
      </c>
      <c r="H534" s="161" t="s">
        <v>110</v>
      </c>
      <c r="I534" s="3">
        <v>1.56823</v>
      </c>
      <c r="J534" s="3">
        <v>8.60832</v>
      </c>
      <c r="K534" s="3">
        <v>3.76847</v>
      </c>
      <c r="L534" s="63"/>
      <c r="M534" s="63"/>
    </row>
    <row r="535" spans="1:13" ht="24">
      <c r="A535" s="4">
        <v>20</v>
      </c>
      <c r="B535" s="82">
        <v>22954</v>
      </c>
      <c r="C535" s="3">
        <v>304.77</v>
      </c>
      <c r="D535" s="3">
        <v>1.586</v>
      </c>
      <c r="E535" s="3">
        <f t="shared" si="44"/>
        <v>0.13703040000000002</v>
      </c>
      <c r="F535" s="3">
        <f t="shared" si="42"/>
        <v>8.70632</v>
      </c>
      <c r="G535" s="3">
        <f t="shared" si="43"/>
        <v>1.1930305121280003</v>
      </c>
      <c r="H535" s="161" t="s">
        <v>111</v>
      </c>
      <c r="I535" s="3">
        <v>11.6915</v>
      </c>
      <c r="J535" s="3">
        <v>8.89132</v>
      </c>
      <c r="K535" s="3">
        <v>5.53614</v>
      </c>
      <c r="L535" s="63"/>
      <c r="M535" s="63"/>
    </row>
    <row r="536" spans="1:13" ht="24">
      <c r="A536" s="4">
        <v>21</v>
      </c>
      <c r="B536" s="82">
        <v>22989</v>
      </c>
      <c r="C536" s="3">
        <v>304.75</v>
      </c>
      <c r="D536" s="3">
        <v>1.374</v>
      </c>
      <c r="E536" s="3">
        <f t="shared" si="44"/>
        <v>0.11871360000000002</v>
      </c>
      <c r="F536" s="3">
        <f t="shared" si="42"/>
        <v>11.273683333333333</v>
      </c>
      <c r="G536" s="3">
        <f t="shared" si="43"/>
        <v>1.3383395337600001</v>
      </c>
      <c r="H536" s="161" t="s">
        <v>89</v>
      </c>
      <c r="I536" s="3">
        <v>15.3533</v>
      </c>
      <c r="J536" s="3">
        <v>12.78679</v>
      </c>
      <c r="K536" s="3">
        <v>5.68096</v>
      </c>
      <c r="L536" s="63"/>
      <c r="M536" s="63"/>
    </row>
    <row r="537" spans="1:13" ht="24">
      <c r="A537" s="4">
        <v>22</v>
      </c>
      <c r="B537" s="82">
        <v>23003</v>
      </c>
      <c r="C537" s="3">
        <v>304.75</v>
      </c>
      <c r="D537" s="3">
        <v>1.471</v>
      </c>
      <c r="E537" s="3">
        <f t="shared" si="44"/>
        <v>0.12709440000000002</v>
      </c>
      <c r="F537" s="3">
        <f t="shared" si="42"/>
        <v>10.586943333333332</v>
      </c>
      <c r="G537" s="3">
        <f t="shared" si="43"/>
        <v>1.3455412107840001</v>
      </c>
      <c r="H537" s="161" t="s">
        <v>90</v>
      </c>
      <c r="I537" s="3">
        <v>10.04689</v>
      </c>
      <c r="J537" s="3">
        <v>15.73812</v>
      </c>
      <c r="K537" s="3">
        <v>5.97582</v>
      </c>
      <c r="L537" s="63"/>
      <c r="M537" s="63"/>
    </row>
    <row r="538" spans="1:13" ht="24">
      <c r="A538" s="4">
        <v>23</v>
      </c>
      <c r="B538" s="82">
        <v>23018</v>
      </c>
      <c r="C538" s="3">
        <v>304.91</v>
      </c>
      <c r="D538" s="3">
        <v>3.379</v>
      </c>
      <c r="E538" s="3">
        <f t="shared" si="44"/>
        <v>0.2919456</v>
      </c>
      <c r="F538" s="3">
        <f t="shared" si="42"/>
        <v>21.50175</v>
      </c>
      <c r="G538" s="3">
        <f t="shared" si="43"/>
        <v>6.277341304800001</v>
      </c>
      <c r="H538" s="161" t="s">
        <v>112</v>
      </c>
      <c r="I538" s="3">
        <v>25.70016</v>
      </c>
      <c r="J538" s="3">
        <v>15.28906</v>
      </c>
      <c r="K538" s="3">
        <v>23.51603</v>
      </c>
      <c r="L538" s="63"/>
      <c r="M538" s="63"/>
    </row>
    <row r="539" spans="1:13" ht="24">
      <c r="A539" s="4">
        <v>24</v>
      </c>
      <c r="B539" s="82">
        <v>23031</v>
      </c>
      <c r="C539" s="3">
        <v>304.91</v>
      </c>
      <c r="D539" s="3">
        <v>3.436</v>
      </c>
      <c r="E539" s="3">
        <f t="shared" si="44"/>
        <v>0.29687040000000003</v>
      </c>
      <c r="F539" s="3">
        <f t="shared" si="42"/>
        <v>13.787726666666666</v>
      </c>
      <c r="G539" s="3">
        <f t="shared" si="43"/>
        <v>4.093167930624</v>
      </c>
      <c r="H539" s="161" t="s">
        <v>125</v>
      </c>
      <c r="I539" s="3">
        <v>12.81208</v>
      </c>
      <c r="J539" s="3">
        <v>16.43601</v>
      </c>
      <c r="K539" s="3">
        <v>12.11509</v>
      </c>
      <c r="L539" s="63"/>
      <c r="M539" s="63"/>
    </row>
    <row r="540" spans="1:13" ht="24">
      <c r="A540" s="4">
        <v>25</v>
      </c>
      <c r="B540" s="82">
        <v>23045</v>
      </c>
      <c r="C540" s="3">
        <v>305.14</v>
      </c>
      <c r="D540" s="3">
        <v>7.252</v>
      </c>
      <c r="E540" s="3">
        <f t="shared" si="44"/>
        <v>0.6265728</v>
      </c>
      <c r="F540" s="3">
        <f t="shared" si="42"/>
        <v>0.7524233333333333</v>
      </c>
      <c r="G540" s="3">
        <f t="shared" si="43"/>
        <v>0.47144799475200005</v>
      </c>
      <c r="H540" s="161" t="s">
        <v>92</v>
      </c>
      <c r="I540" s="3">
        <v>0.6832</v>
      </c>
      <c r="J540" s="3">
        <v>1.19229</v>
      </c>
      <c r="K540" s="3">
        <v>0.38178</v>
      </c>
      <c r="L540" s="63"/>
      <c r="M540" s="63"/>
    </row>
    <row r="541" spans="1:13" ht="24">
      <c r="A541" s="4">
        <v>26</v>
      </c>
      <c r="B541" s="82">
        <v>23073</v>
      </c>
      <c r="C541" s="3">
        <v>305.12</v>
      </c>
      <c r="D541" s="3">
        <v>6.799</v>
      </c>
      <c r="E541" s="3">
        <f t="shared" si="44"/>
        <v>0.5874336000000001</v>
      </c>
      <c r="F541" s="3">
        <f t="shared" si="42"/>
        <v>6.359853333333334</v>
      </c>
      <c r="G541" s="3">
        <f t="shared" si="43"/>
        <v>3.7359915390720007</v>
      </c>
      <c r="H541" s="161" t="s">
        <v>93</v>
      </c>
      <c r="I541" s="3">
        <v>6.05629</v>
      </c>
      <c r="J541" s="3">
        <v>3.93615</v>
      </c>
      <c r="K541" s="3">
        <v>9.08712</v>
      </c>
      <c r="L541" s="63" t="s">
        <v>182</v>
      </c>
      <c r="M541" s="63"/>
    </row>
    <row r="542" spans="1:13" s="215" customFormat="1" ht="24.75" thickBot="1">
      <c r="A542" s="211">
        <v>27</v>
      </c>
      <c r="B542" s="212">
        <v>23085</v>
      </c>
      <c r="C542" s="213">
        <v>305.14</v>
      </c>
      <c r="D542" s="213">
        <v>7.987</v>
      </c>
      <c r="E542" s="213">
        <f t="shared" si="44"/>
        <v>0.6900768</v>
      </c>
      <c r="F542" s="213">
        <f t="shared" si="42"/>
        <v>13.282213333333333</v>
      </c>
      <c r="G542" s="213">
        <f t="shared" si="43"/>
        <v>9.165747273984</v>
      </c>
      <c r="H542" s="214" t="s">
        <v>126</v>
      </c>
      <c r="I542" s="213">
        <v>9.40934</v>
      </c>
      <c r="J542" s="213">
        <v>18.88608</v>
      </c>
      <c r="K542" s="213">
        <v>11.55122</v>
      </c>
      <c r="L542" s="216"/>
      <c r="M542" s="216"/>
    </row>
    <row r="543" spans="1:13" ht="24.75" thickTop="1">
      <c r="A543" s="4">
        <v>1</v>
      </c>
      <c r="B543" s="82">
        <v>23103</v>
      </c>
      <c r="C543" s="3">
        <v>304.65</v>
      </c>
      <c r="D543" s="3">
        <v>0.435</v>
      </c>
      <c r="E543" s="3">
        <f t="shared" si="44"/>
        <v>0.037584</v>
      </c>
      <c r="F543" s="284">
        <f aca="true" t="shared" si="45" ref="F543:F567">+AVERAGE(I543:K543)</f>
        <v>17.720186666666667</v>
      </c>
      <c r="G543" s="284">
        <f aca="true" t="shared" si="46" ref="G543:G567">F543*E543</f>
        <v>0.6659954956799999</v>
      </c>
      <c r="H543" s="161" t="s">
        <v>113</v>
      </c>
      <c r="I543" s="284">
        <v>11.65036</v>
      </c>
      <c r="J543" s="284">
        <v>16.69006</v>
      </c>
      <c r="K543" s="284">
        <v>24.82014</v>
      </c>
      <c r="L543" s="63"/>
      <c r="M543" s="63"/>
    </row>
    <row r="544" spans="1:13" ht="24">
      <c r="A544" s="4">
        <v>2</v>
      </c>
      <c r="B544" s="82">
        <v>23122</v>
      </c>
      <c r="C544" s="3">
        <v>304.73</v>
      </c>
      <c r="D544" s="3">
        <v>1.023</v>
      </c>
      <c r="E544" s="3">
        <f t="shared" si="44"/>
        <v>0.0883872</v>
      </c>
      <c r="F544" s="3">
        <f t="shared" si="45"/>
        <v>8.181573333333334</v>
      </c>
      <c r="G544" s="3">
        <f t="shared" si="46"/>
        <v>0.7231463585280001</v>
      </c>
      <c r="H544" s="161" t="s">
        <v>114</v>
      </c>
      <c r="I544" s="3">
        <v>5.89063</v>
      </c>
      <c r="J544" s="3">
        <v>11.22766</v>
      </c>
      <c r="K544" s="3">
        <v>7.42643</v>
      </c>
      <c r="L544" s="63" t="s">
        <v>183</v>
      </c>
      <c r="M544" s="63"/>
    </row>
    <row r="545" spans="1:13" ht="24">
      <c r="A545" s="4">
        <v>3</v>
      </c>
      <c r="B545" s="82">
        <v>23136</v>
      </c>
      <c r="C545" s="3">
        <v>304.715</v>
      </c>
      <c r="D545" s="3">
        <v>1.041</v>
      </c>
      <c r="E545" s="3">
        <f t="shared" si="44"/>
        <v>0.08994239999999999</v>
      </c>
      <c r="F545" s="3">
        <f t="shared" si="45"/>
        <v>9.401643333333332</v>
      </c>
      <c r="G545" s="3">
        <f t="shared" si="46"/>
        <v>0.8456063653439998</v>
      </c>
      <c r="H545" s="161" t="s">
        <v>115</v>
      </c>
      <c r="I545" s="3">
        <v>13.0833</v>
      </c>
      <c r="J545" s="3">
        <v>1.72325</v>
      </c>
      <c r="K545" s="3">
        <v>13.39838</v>
      </c>
      <c r="L545" s="63"/>
      <c r="M545" s="63"/>
    </row>
    <row r="546" spans="1:13" ht="24">
      <c r="A546" s="4">
        <v>4</v>
      </c>
      <c r="B546" s="82">
        <v>23149</v>
      </c>
      <c r="C546" s="3">
        <v>304.68</v>
      </c>
      <c r="D546" s="3">
        <v>0.706</v>
      </c>
      <c r="E546" s="3">
        <f t="shared" si="44"/>
        <v>0.0609984</v>
      </c>
      <c r="F546" s="3">
        <f t="shared" si="45"/>
        <v>22.358833333333333</v>
      </c>
      <c r="G546" s="3">
        <f t="shared" si="46"/>
        <v>1.3638530592</v>
      </c>
      <c r="H546" s="161" t="s">
        <v>116</v>
      </c>
      <c r="I546" s="3">
        <v>15.89619</v>
      </c>
      <c r="J546" s="3">
        <v>19.16688</v>
      </c>
      <c r="K546" s="3">
        <v>32.01343</v>
      </c>
      <c r="L546" s="63"/>
      <c r="M546" s="63"/>
    </row>
    <row r="547" spans="1:13" ht="24">
      <c r="A547" s="4">
        <v>5</v>
      </c>
      <c r="B547" s="82">
        <v>23170</v>
      </c>
      <c r="C547" s="3">
        <v>304.63</v>
      </c>
      <c r="D547" s="3">
        <v>0.432</v>
      </c>
      <c r="E547" s="3">
        <f t="shared" si="44"/>
        <v>0.0373248</v>
      </c>
      <c r="F547" s="3">
        <f t="shared" si="45"/>
        <v>8.33481</v>
      </c>
      <c r="G547" s="3">
        <f t="shared" si="46"/>
        <v>0.31109511628799996</v>
      </c>
      <c r="H547" s="161" t="s">
        <v>136</v>
      </c>
      <c r="I547" s="3">
        <v>6.94444</v>
      </c>
      <c r="J547" s="3">
        <v>8.41812</v>
      </c>
      <c r="K547" s="3">
        <v>9.64187</v>
      </c>
      <c r="L547" s="63"/>
      <c r="M547" s="63"/>
    </row>
    <row r="548" spans="1:13" ht="24">
      <c r="A548" s="4">
        <v>6</v>
      </c>
      <c r="B548" s="82">
        <v>23186</v>
      </c>
      <c r="C548" s="3">
        <v>304.67</v>
      </c>
      <c r="D548" s="3">
        <v>0.684</v>
      </c>
      <c r="E548" s="3">
        <f t="shared" si="44"/>
        <v>0.05909760000000001</v>
      </c>
      <c r="F548" s="3">
        <f t="shared" si="45"/>
        <v>10.07822</v>
      </c>
      <c r="G548" s="3">
        <f t="shared" si="46"/>
        <v>0.5955986142720001</v>
      </c>
      <c r="H548" s="161" t="s">
        <v>137</v>
      </c>
      <c r="I548" s="3">
        <v>17.97629</v>
      </c>
      <c r="J548" s="3">
        <v>3.98114</v>
      </c>
      <c r="K548" s="3">
        <v>8.27723</v>
      </c>
      <c r="L548" s="63"/>
      <c r="M548" s="63"/>
    </row>
    <row r="549" spans="1:13" ht="24">
      <c r="A549" s="4">
        <v>7</v>
      </c>
      <c r="B549" s="82">
        <v>23201</v>
      </c>
      <c r="C549" s="3">
        <v>304.77</v>
      </c>
      <c r="D549" s="3">
        <v>1.606</v>
      </c>
      <c r="E549" s="3">
        <f t="shared" si="44"/>
        <v>0.1387584</v>
      </c>
      <c r="F549" s="3">
        <f t="shared" si="45"/>
        <v>14.69187</v>
      </c>
      <c r="G549" s="3">
        <f t="shared" si="46"/>
        <v>2.038620374208</v>
      </c>
      <c r="H549" s="161" t="s">
        <v>117</v>
      </c>
      <c r="I549" s="3">
        <v>13.82956</v>
      </c>
      <c r="J549" s="3">
        <v>21.71978</v>
      </c>
      <c r="K549" s="3">
        <v>8.52627</v>
      </c>
      <c r="L549" s="63"/>
      <c r="M549" s="63"/>
    </row>
    <row r="550" spans="1:13" ht="24">
      <c r="A550" s="4">
        <v>8</v>
      </c>
      <c r="B550" s="82">
        <v>23212</v>
      </c>
      <c r="C550" s="3">
        <v>304.7</v>
      </c>
      <c r="D550" s="3">
        <v>0.95</v>
      </c>
      <c r="E550" s="3">
        <f t="shared" si="44"/>
        <v>0.08208</v>
      </c>
      <c r="F550" s="3">
        <f t="shared" si="45"/>
        <v>32.76498333333333</v>
      </c>
      <c r="G550" s="3">
        <f t="shared" si="46"/>
        <v>2.689349832</v>
      </c>
      <c r="H550" s="161" t="s">
        <v>118</v>
      </c>
      <c r="I550" s="3">
        <v>24.80846</v>
      </c>
      <c r="J550" s="3">
        <v>31.59201</v>
      </c>
      <c r="K550" s="3">
        <v>41.89448</v>
      </c>
      <c r="L550" s="63"/>
      <c r="M550" s="63"/>
    </row>
    <row r="551" spans="1:13" ht="24">
      <c r="A551" s="4">
        <v>9</v>
      </c>
      <c r="B551" s="82">
        <v>23227</v>
      </c>
      <c r="C551" s="3">
        <v>304.93</v>
      </c>
      <c r="D551" s="3">
        <v>2.911</v>
      </c>
      <c r="E551" s="3">
        <f t="shared" si="44"/>
        <v>0.2515104</v>
      </c>
      <c r="F551" s="3">
        <f t="shared" si="45"/>
        <v>119.94529</v>
      </c>
      <c r="G551" s="3">
        <f t="shared" si="46"/>
        <v>30.167487866016003</v>
      </c>
      <c r="H551" s="161" t="s">
        <v>97</v>
      </c>
      <c r="I551" s="3">
        <v>94.07552</v>
      </c>
      <c r="J551" s="3">
        <v>144.93203</v>
      </c>
      <c r="K551" s="3">
        <v>120.82832</v>
      </c>
      <c r="L551" s="63"/>
      <c r="M551" s="63"/>
    </row>
    <row r="552" spans="1:13" ht="24">
      <c r="A552" s="4">
        <v>10</v>
      </c>
      <c r="B552" s="82">
        <v>23240</v>
      </c>
      <c r="C552" s="3">
        <v>304.67</v>
      </c>
      <c r="D552" s="3">
        <v>0.647</v>
      </c>
      <c r="E552" s="3">
        <f t="shared" si="44"/>
        <v>0.05590080000000001</v>
      </c>
      <c r="F552" s="3">
        <f t="shared" si="45"/>
        <v>19.818223333333332</v>
      </c>
      <c r="G552" s="3">
        <f t="shared" si="46"/>
        <v>1.107854538912</v>
      </c>
      <c r="H552" s="161" t="s">
        <v>98</v>
      </c>
      <c r="I552" s="3">
        <v>32.31124</v>
      </c>
      <c r="J552" s="3">
        <v>18.3718</v>
      </c>
      <c r="K552" s="3">
        <v>8.77163</v>
      </c>
      <c r="L552" s="63"/>
      <c r="M552" s="63"/>
    </row>
    <row r="553" spans="1:13" ht="24">
      <c r="A553" s="4">
        <v>11</v>
      </c>
      <c r="B553" s="82">
        <v>23249</v>
      </c>
      <c r="C553" s="3">
        <v>304.68</v>
      </c>
      <c r="D553" s="3">
        <v>0.629</v>
      </c>
      <c r="E553" s="3">
        <f t="shared" si="44"/>
        <v>0.0543456</v>
      </c>
      <c r="F553" s="3">
        <f t="shared" si="45"/>
        <v>49.14462666666666</v>
      </c>
      <c r="G553" s="3">
        <f t="shared" si="46"/>
        <v>2.6707942229759998</v>
      </c>
      <c r="H553" s="161" t="s">
        <v>119</v>
      </c>
      <c r="I553" s="3">
        <v>21.94167</v>
      </c>
      <c r="J553" s="3">
        <v>88.64751</v>
      </c>
      <c r="K553" s="3">
        <v>36.8447</v>
      </c>
      <c r="L553" s="63"/>
      <c r="M553" s="63"/>
    </row>
    <row r="554" spans="1:13" ht="24">
      <c r="A554" s="4">
        <v>12</v>
      </c>
      <c r="B554" s="82">
        <v>23262</v>
      </c>
      <c r="C554" s="3">
        <v>304.65</v>
      </c>
      <c r="D554" s="3">
        <v>0.421</v>
      </c>
      <c r="E554" s="3">
        <f t="shared" si="44"/>
        <v>0.0363744</v>
      </c>
      <c r="F554" s="3">
        <f t="shared" si="45"/>
        <v>21.21533666666667</v>
      </c>
      <c r="G554" s="3">
        <f t="shared" si="46"/>
        <v>0.7716951420480002</v>
      </c>
      <c r="H554" s="161" t="s">
        <v>120</v>
      </c>
      <c r="I554" s="3">
        <v>17.44427</v>
      </c>
      <c r="J554" s="3">
        <v>19.03084</v>
      </c>
      <c r="K554" s="3">
        <v>27.1709</v>
      </c>
      <c r="L554" s="63"/>
      <c r="M554" s="63"/>
    </row>
    <row r="555" spans="1:13" ht="24">
      <c r="A555" s="4">
        <v>13</v>
      </c>
      <c r="B555" s="82">
        <v>23268</v>
      </c>
      <c r="C555" s="3">
        <v>304.73</v>
      </c>
      <c r="D555" s="3">
        <v>1.02</v>
      </c>
      <c r="E555" s="3">
        <f t="shared" si="44"/>
        <v>0.08812800000000001</v>
      </c>
      <c r="F555" s="3">
        <f t="shared" si="45"/>
        <v>17.43365</v>
      </c>
      <c r="G555" s="3">
        <f t="shared" si="46"/>
        <v>1.5363927072000003</v>
      </c>
      <c r="H555" s="161" t="s">
        <v>121</v>
      </c>
      <c r="I555" s="3">
        <v>19.52387</v>
      </c>
      <c r="J555" s="3">
        <v>2.52387</v>
      </c>
      <c r="K555" s="3">
        <v>30.25321</v>
      </c>
      <c r="L555" s="63"/>
      <c r="M555" s="63"/>
    </row>
    <row r="556" spans="1:13" ht="24">
      <c r="A556" s="4">
        <v>14</v>
      </c>
      <c r="B556" s="82">
        <v>23276</v>
      </c>
      <c r="C556" s="3">
        <v>304.67</v>
      </c>
      <c r="D556" s="3">
        <v>0.674</v>
      </c>
      <c r="E556" s="3">
        <f t="shared" si="44"/>
        <v>0.0582336</v>
      </c>
      <c r="F556" s="3">
        <f t="shared" si="45"/>
        <v>17.50576333333333</v>
      </c>
      <c r="G556" s="3">
        <f t="shared" si="46"/>
        <v>1.019423619648</v>
      </c>
      <c r="H556" s="161" t="s">
        <v>107</v>
      </c>
      <c r="I556" s="3">
        <v>26.10871</v>
      </c>
      <c r="J556" s="3">
        <v>6.31501</v>
      </c>
      <c r="K556" s="3">
        <v>20.09357</v>
      </c>
      <c r="L556" s="63"/>
      <c r="M556" s="63"/>
    </row>
    <row r="557" spans="1:13" ht="24">
      <c r="A557" s="4">
        <v>15</v>
      </c>
      <c r="B557" s="82">
        <v>23289</v>
      </c>
      <c r="C557" s="3">
        <v>304.76</v>
      </c>
      <c r="D557" s="3">
        <v>1.416</v>
      </c>
      <c r="E557" s="3">
        <f t="shared" si="44"/>
        <v>0.1223424</v>
      </c>
      <c r="F557" s="3">
        <f t="shared" si="45"/>
        <v>15.66731</v>
      </c>
      <c r="G557" s="3">
        <f t="shared" si="46"/>
        <v>1.916776306944</v>
      </c>
      <c r="H557" s="161" t="s">
        <v>122</v>
      </c>
      <c r="I557" s="3">
        <v>22.68209</v>
      </c>
      <c r="J557" s="3">
        <v>2.35587</v>
      </c>
      <c r="K557" s="3">
        <v>21.96397</v>
      </c>
      <c r="L557" s="63"/>
      <c r="M557" s="63"/>
    </row>
    <row r="558" spans="1:13" ht="24">
      <c r="A558" s="4">
        <v>16</v>
      </c>
      <c r="B558" s="82">
        <v>23299</v>
      </c>
      <c r="C558" s="3">
        <v>304.67</v>
      </c>
      <c r="D558" s="3">
        <v>0.727</v>
      </c>
      <c r="E558" s="3">
        <f t="shared" si="44"/>
        <v>0.0628128</v>
      </c>
      <c r="F558" s="3">
        <f t="shared" si="45"/>
        <v>16.923356666666667</v>
      </c>
      <c r="G558" s="3">
        <f t="shared" si="46"/>
        <v>1.063003417632</v>
      </c>
      <c r="H558" s="161" t="s">
        <v>123</v>
      </c>
      <c r="I558" s="3">
        <v>17.6409</v>
      </c>
      <c r="J558" s="3">
        <v>19.45181</v>
      </c>
      <c r="K558" s="3">
        <v>13.67736</v>
      </c>
      <c r="L558" s="63"/>
      <c r="M558" s="63"/>
    </row>
    <row r="559" spans="1:13" ht="24">
      <c r="A559" s="4">
        <v>17</v>
      </c>
      <c r="B559" s="82">
        <v>23304</v>
      </c>
      <c r="C559" s="3">
        <v>304.78</v>
      </c>
      <c r="D559" s="3">
        <v>1.708</v>
      </c>
      <c r="E559" s="3">
        <f t="shared" si="44"/>
        <v>0.1475712</v>
      </c>
      <c r="F559" s="3">
        <f t="shared" si="45"/>
        <v>18.543253333333336</v>
      </c>
      <c r="G559" s="3">
        <f t="shared" si="46"/>
        <v>2.7364501463040005</v>
      </c>
      <c r="H559" s="161" t="s">
        <v>124</v>
      </c>
      <c r="I559" s="3">
        <v>27.31494</v>
      </c>
      <c r="J559" s="3">
        <v>15.27937</v>
      </c>
      <c r="K559" s="3">
        <v>13.03545</v>
      </c>
      <c r="L559" s="63"/>
      <c r="M559" s="63"/>
    </row>
    <row r="560" spans="1:13" ht="24">
      <c r="A560" s="4">
        <v>18</v>
      </c>
      <c r="B560" s="82">
        <v>23318</v>
      </c>
      <c r="C560" s="3">
        <v>305.29</v>
      </c>
      <c r="D560" s="3">
        <v>9.445</v>
      </c>
      <c r="E560" s="3">
        <f t="shared" si="44"/>
        <v>0.8160480000000001</v>
      </c>
      <c r="F560" s="3">
        <f t="shared" si="45"/>
        <v>14.586406666666667</v>
      </c>
      <c r="G560" s="3">
        <f t="shared" si="46"/>
        <v>11.903207987520002</v>
      </c>
      <c r="H560" s="161" t="s">
        <v>109</v>
      </c>
      <c r="I560" s="3">
        <v>27.01802</v>
      </c>
      <c r="J560" s="3">
        <v>8.90171</v>
      </c>
      <c r="K560" s="3">
        <v>7.83949</v>
      </c>
      <c r="L560" s="63"/>
      <c r="M560" s="63"/>
    </row>
    <row r="561" spans="1:13" ht="24">
      <c r="A561" s="4">
        <v>19</v>
      </c>
      <c r="B561" s="82">
        <v>23326</v>
      </c>
      <c r="C561" s="3">
        <v>304.75</v>
      </c>
      <c r="D561" s="3">
        <v>1.244</v>
      </c>
      <c r="E561" s="3">
        <f t="shared" si="44"/>
        <v>0.10748160000000001</v>
      </c>
      <c r="F561" s="3">
        <f t="shared" si="45"/>
        <v>10.98227</v>
      </c>
      <c r="G561" s="3">
        <f t="shared" si="46"/>
        <v>1.180391951232</v>
      </c>
      <c r="H561" s="161" t="s">
        <v>110</v>
      </c>
      <c r="I561" s="3">
        <v>0.35574</v>
      </c>
      <c r="J561" s="3">
        <v>25.77908</v>
      </c>
      <c r="K561" s="3">
        <v>6.81199</v>
      </c>
      <c r="L561" s="63"/>
      <c r="M561" s="63"/>
    </row>
    <row r="562" spans="1:13" ht="24">
      <c r="A562" s="4">
        <v>20</v>
      </c>
      <c r="B562" s="82">
        <v>23333</v>
      </c>
      <c r="C562" s="3">
        <v>304.74</v>
      </c>
      <c r="D562" s="3">
        <v>1.35</v>
      </c>
      <c r="E562" s="3">
        <f t="shared" si="44"/>
        <v>0.11664000000000001</v>
      </c>
      <c r="F562" s="3">
        <f t="shared" si="45"/>
        <v>10.857356666666668</v>
      </c>
      <c r="G562" s="3">
        <f t="shared" si="46"/>
        <v>1.2664020816000001</v>
      </c>
      <c r="H562" s="161" t="s">
        <v>111</v>
      </c>
      <c r="I562" s="3">
        <v>6.65754</v>
      </c>
      <c r="J562" s="3">
        <v>11.0638</v>
      </c>
      <c r="K562" s="3">
        <v>14.85073</v>
      </c>
      <c r="L562" s="63"/>
      <c r="M562" s="63"/>
    </row>
    <row r="563" spans="1:13" ht="24">
      <c r="A563" s="4">
        <v>21</v>
      </c>
      <c r="B563" s="82">
        <v>23348</v>
      </c>
      <c r="C563" s="3">
        <v>305.9</v>
      </c>
      <c r="D563" s="3">
        <v>20.769</v>
      </c>
      <c r="E563" s="3">
        <f t="shared" si="44"/>
        <v>1.7944415999999999</v>
      </c>
      <c r="F563" s="3">
        <f t="shared" si="45"/>
        <v>37.837849999999996</v>
      </c>
      <c r="G563" s="3">
        <f t="shared" si="46"/>
        <v>67.89781209455998</v>
      </c>
      <c r="H563" s="161" t="s">
        <v>89</v>
      </c>
      <c r="I563" s="3">
        <v>30.26482</v>
      </c>
      <c r="J563" s="3">
        <v>47.44958</v>
      </c>
      <c r="K563" s="3">
        <v>35.79915</v>
      </c>
      <c r="L563" s="63"/>
      <c r="M563" s="63"/>
    </row>
    <row r="564" spans="1:13" ht="24">
      <c r="A564" s="4">
        <v>22</v>
      </c>
      <c r="B564" s="82">
        <v>23409</v>
      </c>
      <c r="C564" s="3">
        <v>304.61</v>
      </c>
      <c r="D564" s="3">
        <v>0.274</v>
      </c>
      <c r="E564" s="3">
        <f t="shared" si="44"/>
        <v>0.023673600000000003</v>
      </c>
      <c r="F564" s="3">
        <f t="shared" si="45"/>
        <v>7.691533333333333</v>
      </c>
      <c r="G564" s="3">
        <f t="shared" si="46"/>
        <v>0.18208628352000003</v>
      </c>
      <c r="H564" s="161" t="s">
        <v>90</v>
      </c>
      <c r="I564" s="3">
        <v>6.29921</v>
      </c>
      <c r="J564" s="3">
        <v>12.78563</v>
      </c>
      <c r="K564" s="3">
        <v>3.98976</v>
      </c>
      <c r="L564" s="63"/>
      <c r="M564" s="63"/>
    </row>
    <row r="565" spans="1:13" ht="24">
      <c r="A565" s="4">
        <v>23</v>
      </c>
      <c r="B565" s="82">
        <v>23422</v>
      </c>
      <c r="C565" s="3">
        <v>304.64</v>
      </c>
      <c r="D565" s="3">
        <v>0.276</v>
      </c>
      <c r="E565" s="3">
        <f t="shared" si="44"/>
        <v>0.023846400000000004</v>
      </c>
      <c r="F565" s="3">
        <f t="shared" si="45"/>
        <v>7.76091</v>
      </c>
      <c r="G565" s="3">
        <f t="shared" si="46"/>
        <v>0.18506976422400004</v>
      </c>
      <c r="H565" s="161" t="s">
        <v>112</v>
      </c>
      <c r="I565" s="3">
        <v>1.55141</v>
      </c>
      <c r="J565" s="3">
        <v>9.35891</v>
      </c>
      <c r="K565" s="3">
        <v>12.37241</v>
      </c>
      <c r="L565" s="63"/>
      <c r="M565" s="63"/>
    </row>
    <row r="566" spans="1:13" ht="24">
      <c r="A566" s="4">
        <v>24</v>
      </c>
      <c r="B566" s="82">
        <v>23439</v>
      </c>
      <c r="C566" s="3">
        <v>304.64</v>
      </c>
      <c r="D566" s="3">
        <v>0.271</v>
      </c>
      <c r="E566" s="3">
        <f t="shared" si="44"/>
        <v>0.023414400000000002</v>
      </c>
      <c r="F566" s="3">
        <f t="shared" si="45"/>
        <v>22.53672333333333</v>
      </c>
      <c r="G566" s="3">
        <f t="shared" si="46"/>
        <v>0.527683854816</v>
      </c>
      <c r="H566" s="161" t="s">
        <v>125</v>
      </c>
      <c r="I566" s="3">
        <v>22.43565</v>
      </c>
      <c r="J566" s="3">
        <v>27.15128</v>
      </c>
      <c r="K566" s="3">
        <v>18.02324</v>
      </c>
      <c r="L566" s="63"/>
      <c r="M566" s="63"/>
    </row>
    <row r="567" spans="1:13" s="232" customFormat="1" ht="24.75" thickBot="1">
      <c r="A567" s="227">
        <v>25</v>
      </c>
      <c r="B567" s="228">
        <v>23458</v>
      </c>
      <c r="C567" s="229">
        <v>304.65</v>
      </c>
      <c r="D567" s="229">
        <v>0.479</v>
      </c>
      <c r="E567" s="229">
        <f t="shared" si="44"/>
        <v>0.0413856</v>
      </c>
      <c r="F567" s="229">
        <f t="shared" si="45"/>
        <v>5.8538266666666665</v>
      </c>
      <c r="G567" s="229">
        <f t="shared" si="46"/>
        <v>0.242264128896</v>
      </c>
      <c r="H567" s="230" t="s">
        <v>92</v>
      </c>
      <c r="I567" s="229">
        <v>3.63928</v>
      </c>
      <c r="J567" s="229">
        <v>8.62919</v>
      </c>
      <c r="K567" s="229">
        <v>5.29301</v>
      </c>
      <c r="L567" s="231"/>
      <c r="M567" s="231"/>
    </row>
    <row r="568" spans="8:13" ht="24">
      <c r="H568" s="161"/>
      <c r="L568" s="63"/>
      <c r="M568" s="63"/>
    </row>
    <row r="569" spans="12:13" ht="24">
      <c r="L569" s="63"/>
      <c r="M569" s="63"/>
    </row>
    <row r="570" spans="12:13" ht="24">
      <c r="L570" s="63"/>
      <c r="M570" s="63"/>
    </row>
    <row r="571" spans="12:13" ht="24">
      <c r="L571" s="63"/>
      <c r="M571" s="63"/>
    </row>
    <row r="572" spans="12:13" ht="24">
      <c r="L572" s="63"/>
      <c r="M572" s="63"/>
    </row>
    <row r="573" spans="12:13" ht="24">
      <c r="L573" s="63"/>
      <c r="M573" s="63"/>
    </row>
    <row r="574" spans="12:13" ht="24">
      <c r="L574" s="63"/>
      <c r="M574" s="63"/>
    </row>
    <row r="575" spans="12:13" ht="24">
      <c r="L575" s="63"/>
      <c r="M575" s="63"/>
    </row>
    <row r="576" spans="12:13" ht="24">
      <c r="L576" s="63"/>
      <c r="M576" s="63"/>
    </row>
    <row r="577" spans="12:13" ht="24">
      <c r="L577" s="63"/>
      <c r="M577" s="63"/>
    </row>
    <row r="578" spans="12:13" ht="24">
      <c r="L578" s="63"/>
      <c r="M578" s="63"/>
    </row>
    <row r="579" spans="12:13" ht="24">
      <c r="L579" s="63"/>
      <c r="M579" s="63"/>
    </row>
    <row r="580" spans="12:13" ht="24">
      <c r="L580" s="63"/>
      <c r="M580" s="63"/>
    </row>
    <row r="581" spans="12:13" ht="24">
      <c r="L581" s="63"/>
      <c r="M581" s="63"/>
    </row>
    <row r="582" spans="12:13" ht="24">
      <c r="L582" s="63"/>
      <c r="M582" s="63"/>
    </row>
    <row r="583" spans="12:13" ht="24">
      <c r="L583" s="63"/>
      <c r="M583" s="63"/>
    </row>
    <row r="584" spans="12:13" ht="24">
      <c r="L584" s="63"/>
      <c r="M584" s="63"/>
    </row>
    <row r="585" spans="12:13" ht="24">
      <c r="L585" s="63"/>
      <c r="M585" s="63"/>
    </row>
    <row r="586" spans="12:13" ht="24">
      <c r="L586" s="63"/>
      <c r="M586" s="63"/>
    </row>
    <row r="587" spans="12:13" ht="24">
      <c r="L587" s="63"/>
      <c r="M587" s="63"/>
    </row>
    <row r="588" spans="12:13" ht="24">
      <c r="L588" s="63"/>
      <c r="M588" s="63"/>
    </row>
    <row r="589" spans="12:13" ht="24">
      <c r="L589" s="63"/>
      <c r="M589" s="63"/>
    </row>
    <row r="590" spans="12:13" ht="24">
      <c r="L590" s="63"/>
      <c r="M590" s="63"/>
    </row>
    <row r="591" spans="12:13" ht="24">
      <c r="L591" s="63"/>
      <c r="M591" s="63"/>
    </row>
    <row r="592" spans="12:13" ht="24">
      <c r="L592" s="63"/>
      <c r="M592" s="63"/>
    </row>
    <row r="593" spans="12:13" ht="24">
      <c r="L593" s="63"/>
      <c r="M593" s="63"/>
    </row>
    <row r="594" spans="12:13" ht="24">
      <c r="L594" s="63"/>
      <c r="M594" s="63"/>
    </row>
    <row r="595" spans="12:13" ht="24">
      <c r="L595" s="63"/>
      <c r="M595" s="63"/>
    </row>
    <row r="596" spans="12:13" ht="24">
      <c r="L596" s="63"/>
      <c r="M596" s="63"/>
    </row>
    <row r="597" spans="12:13" ht="24">
      <c r="L597" s="63"/>
      <c r="M597" s="63"/>
    </row>
    <row r="598" spans="12:13" ht="24">
      <c r="L598" s="63"/>
      <c r="M598" s="63"/>
    </row>
    <row r="599" spans="12:13" ht="24">
      <c r="L599" s="63"/>
      <c r="M599" s="63"/>
    </row>
    <row r="600" spans="12:13" ht="24">
      <c r="L600" s="63"/>
      <c r="M600" s="63"/>
    </row>
    <row r="601" spans="12:13" ht="24">
      <c r="L601" s="63"/>
      <c r="M601" s="63"/>
    </row>
    <row r="602" spans="12:13" ht="24">
      <c r="L602" s="63"/>
      <c r="M602" s="63"/>
    </row>
    <row r="603" spans="12:13" ht="24">
      <c r="L603" s="63"/>
      <c r="M603" s="63"/>
    </row>
    <row r="604" spans="12:13" ht="24">
      <c r="L604" s="63"/>
      <c r="M604" s="63"/>
    </row>
    <row r="605" spans="12:13" ht="24">
      <c r="L605" s="63"/>
      <c r="M605" s="63"/>
    </row>
    <row r="606" spans="12:13" ht="24">
      <c r="L606" s="63"/>
      <c r="M606" s="63"/>
    </row>
    <row r="607" spans="12:13" ht="24">
      <c r="L607" s="63"/>
      <c r="M607" s="63"/>
    </row>
    <row r="608" spans="12:13" ht="24">
      <c r="L608" s="63"/>
      <c r="M608" s="63"/>
    </row>
    <row r="609" spans="12:13" ht="24">
      <c r="L609" s="63"/>
      <c r="M609" s="63"/>
    </row>
    <row r="610" spans="12:13" ht="24">
      <c r="L610" s="63"/>
      <c r="M610" s="63"/>
    </row>
    <row r="611" spans="12:13" ht="24">
      <c r="L611" s="63"/>
      <c r="M611" s="63"/>
    </row>
    <row r="612" spans="12:13" ht="24">
      <c r="L612" s="63"/>
      <c r="M612" s="63"/>
    </row>
    <row r="613" spans="12:13" ht="24">
      <c r="L613" s="63"/>
      <c r="M613" s="63"/>
    </row>
    <row r="614" spans="12:13" ht="24">
      <c r="L614" s="63"/>
      <c r="M614" s="63"/>
    </row>
    <row r="615" spans="12:13" ht="24">
      <c r="L615" s="63"/>
      <c r="M615" s="63"/>
    </row>
    <row r="616" spans="12:13" ht="24">
      <c r="L616" s="63"/>
      <c r="M616" s="63"/>
    </row>
    <row r="617" spans="12:13" ht="24">
      <c r="L617" s="63"/>
      <c r="M617" s="63"/>
    </row>
    <row r="618" spans="12:13" ht="24">
      <c r="L618" s="63"/>
      <c r="M618" s="63"/>
    </row>
    <row r="619" spans="12:13" ht="24">
      <c r="L619" s="63"/>
      <c r="M619" s="63"/>
    </row>
    <row r="620" spans="12:13" ht="24">
      <c r="L620" s="63"/>
      <c r="M620" s="63"/>
    </row>
    <row r="621" spans="12:13" ht="24">
      <c r="L621" s="63"/>
      <c r="M621" s="63"/>
    </row>
    <row r="622" spans="12:13" ht="24">
      <c r="L622" s="63"/>
      <c r="M622" s="63"/>
    </row>
    <row r="623" spans="12:13" ht="24">
      <c r="L623" s="63"/>
      <c r="M623" s="63"/>
    </row>
    <row r="624" spans="12:13" ht="24">
      <c r="L624" s="63"/>
      <c r="M624" s="63"/>
    </row>
    <row r="625" spans="12:13" ht="24">
      <c r="L625" s="63"/>
      <c r="M625" s="63"/>
    </row>
    <row r="626" spans="12:13" ht="24">
      <c r="L626" s="63"/>
      <c r="M626" s="63"/>
    </row>
    <row r="627" spans="12:13" ht="24">
      <c r="L627" s="63"/>
      <c r="M627" s="63"/>
    </row>
    <row r="628" spans="12:13" ht="24">
      <c r="L628" s="63"/>
      <c r="M628" s="63"/>
    </row>
    <row r="629" spans="12:13" ht="24">
      <c r="L629" s="63"/>
      <c r="M629" s="63"/>
    </row>
    <row r="630" spans="12:13" ht="24">
      <c r="L630" s="63"/>
      <c r="M630" s="63"/>
    </row>
    <row r="631" spans="12:13" ht="24">
      <c r="L631" s="63"/>
      <c r="M631" s="63"/>
    </row>
    <row r="632" spans="12:13" ht="24">
      <c r="L632" s="63"/>
      <c r="M632" s="63"/>
    </row>
    <row r="633" spans="12:13" ht="24">
      <c r="L633" s="63"/>
      <c r="M633" s="63"/>
    </row>
    <row r="634" spans="12:13" ht="24">
      <c r="L634" s="63"/>
      <c r="M634" s="63"/>
    </row>
    <row r="635" spans="12:13" ht="24">
      <c r="L635" s="63"/>
      <c r="M635" s="63"/>
    </row>
    <row r="636" spans="12:13" ht="24">
      <c r="L636" s="63"/>
      <c r="M636" s="63"/>
    </row>
    <row r="637" spans="12:13" ht="24">
      <c r="L637" s="63"/>
      <c r="M637" s="63"/>
    </row>
    <row r="638" spans="12:13" ht="24">
      <c r="L638" s="63"/>
      <c r="M638" s="63"/>
    </row>
    <row r="639" spans="12:13" ht="24">
      <c r="L639" s="63"/>
      <c r="M639" s="63"/>
    </row>
    <row r="640" spans="12:13" ht="24">
      <c r="L640" s="63"/>
      <c r="M640" s="63"/>
    </row>
    <row r="641" spans="12:13" ht="24">
      <c r="L641" s="63"/>
      <c r="M641" s="63"/>
    </row>
    <row r="642" spans="12:13" ht="24">
      <c r="L642" s="63"/>
      <c r="M642" s="63"/>
    </row>
    <row r="643" spans="12:13" ht="24">
      <c r="L643" s="63"/>
      <c r="M643" s="63"/>
    </row>
    <row r="644" spans="12:13" ht="24">
      <c r="L644" s="63"/>
      <c r="M644" s="63"/>
    </row>
    <row r="645" spans="12:13" ht="24">
      <c r="L645" s="63"/>
      <c r="M645" s="63"/>
    </row>
    <row r="646" spans="12:13" ht="24">
      <c r="L646" s="63"/>
      <c r="M646" s="63"/>
    </row>
    <row r="647" spans="12:13" ht="24">
      <c r="L647" s="63"/>
      <c r="M647" s="63"/>
    </row>
    <row r="648" spans="12:13" ht="24">
      <c r="L648" s="63"/>
      <c r="M648" s="63"/>
    </row>
    <row r="649" spans="12:13" ht="24">
      <c r="L649" s="63"/>
      <c r="M649" s="63"/>
    </row>
    <row r="650" spans="12:13" ht="24">
      <c r="L650" s="63"/>
      <c r="M650" s="63"/>
    </row>
    <row r="651" spans="12:13" ht="24">
      <c r="L651" s="63"/>
      <c r="M651" s="63"/>
    </row>
    <row r="652" spans="12:13" ht="24">
      <c r="L652" s="63"/>
      <c r="M652" s="63"/>
    </row>
    <row r="653" spans="12:13" ht="24">
      <c r="L653" s="63"/>
      <c r="M653" s="63"/>
    </row>
    <row r="654" spans="12:13" ht="24">
      <c r="L654" s="63"/>
      <c r="M654" s="63"/>
    </row>
    <row r="655" spans="12:13" ht="24">
      <c r="L655" s="63"/>
      <c r="M655" s="63"/>
    </row>
    <row r="656" spans="12:13" ht="24">
      <c r="L656" s="63"/>
      <c r="M656" s="63"/>
    </row>
    <row r="657" spans="12:13" ht="24">
      <c r="L657" s="63"/>
      <c r="M657" s="63"/>
    </row>
    <row r="658" spans="12:13" ht="24">
      <c r="L658" s="63"/>
      <c r="M658" s="63"/>
    </row>
    <row r="659" spans="12:13" ht="24">
      <c r="L659" s="63"/>
      <c r="M659" s="63"/>
    </row>
    <row r="660" spans="12:13" ht="24">
      <c r="L660" s="63"/>
      <c r="M660" s="63"/>
    </row>
    <row r="661" spans="12:13" ht="24">
      <c r="L661" s="63"/>
      <c r="M661" s="63"/>
    </row>
    <row r="662" spans="12:13" ht="24">
      <c r="L662" s="63"/>
      <c r="M662" s="63"/>
    </row>
    <row r="663" spans="12:13" ht="24">
      <c r="L663" s="63"/>
      <c r="M663" s="63"/>
    </row>
    <row r="664" spans="12:13" ht="24">
      <c r="L664" s="63"/>
      <c r="M664" s="63"/>
    </row>
    <row r="665" spans="12:13" ht="24">
      <c r="L665" s="63"/>
      <c r="M665" s="63"/>
    </row>
    <row r="666" spans="12:13" ht="24">
      <c r="L666" s="63"/>
      <c r="M666" s="63"/>
    </row>
    <row r="667" spans="12:13" ht="24">
      <c r="L667" s="63"/>
      <c r="M667" s="63"/>
    </row>
    <row r="668" spans="12:13" ht="24">
      <c r="L668" s="63"/>
      <c r="M668" s="63"/>
    </row>
    <row r="669" spans="12:13" ht="24">
      <c r="L669" s="63"/>
      <c r="M669" s="63"/>
    </row>
    <row r="670" spans="12:13" ht="24">
      <c r="L670" s="63"/>
      <c r="M670" s="63"/>
    </row>
    <row r="671" spans="12:13" ht="24">
      <c r="L671" s="63"/>
      <c r="M671" s="63"/>
    </row>
    <row r="672" spans="12:13" ht="24">
      <c r="L672" s="63"/>
      <c r="M672" s="63"/>
    </row>
    <row r="673" spans="12:13" ht="24">
      <c r="L673" s="63"/>
      <c r="M673" s="63"/>
    </row>
    <row r="674" spans="12:13" ht="24">
      <c r="L674" s="63"/>
      <c r="M674" s="63"/>
    </row>
    <row r="675" spans="12:13" ht="24">
      <c r="L675" s="63"/>
      <c r="M675" s="63"/>
    </row>
    <row r="676" spans="12:13" ht="24">
      <c r="L676" s="63"/>
      <c r="M676" s="63"/>
    </row>
    <row r="677" spans="12:13" ht="24">
      <c r="L677" s="63"/>
      <c r="M677" s="63"/>
    </row>
    <row r="678" spans="12:13" ht="24">
      <c r="L678" s="63"/>
      <c r="M678" s="63"/>
    </row>
    <row r="679" spans="12:13" ht="24">
      <c r="L679" s="63"/>
      <c r="M679" s="63"/>
    </row>
    <row r="680" spans="12:13" ht="24">
      <c r="L680" s="63"/>
      <c r="M680" s="63"/>
    </row>
    <row r="681" spans="12:13" ht="24">
      <c r="L681" s="63"/>
      <c r="M681" s="63"/>
    </row>
    <row r="682" spans="12:13" ht="24">
      <c r="L682" s="63"/>
      <c r="M682" s="63"/>
    </row>
    <row r="683" spans="12:13" ht="24">
      <c r="L683" s="63"/>
      <c r="M683" s="63"/>
    </row>
    <row r="684" spans="12:13" ht="24">
      <c r="L684" s="63"/>
      <c r="M684" s="63"/>
    </row>
    <row r="685" spans="12:13" ht="24">
      <c r="L685" s="63"/>
      <c r="M685" s="63"/>
    </row>
    <row r="686" spans="12:13" ht="24">
      <c r="L686" s="63"/>
      <c r="M686" s="63"/>
    </row>
    <row r="687" spans="12:13" ht="24">
      <c r="L687" s="63"/>
      <c r="M687" s="63"/>
    </row>
    <row r="688" spans="12:13" ht="24">
      <c r="L688" s="63"/>
      <c r="M688" s="63"/>
    </row>
    <row r="689" spans="12:13" ht="24">
      <c r="L689" s="63"/>
      <c r="M689" s="63"/>
    </row>
    <row r="690" spans="12:13" ht="24">
      <c r="L690" s="63"/>
      <c r="M690" s="63"/>
    </row>
    <row r="691" spans="12:13" ht="24">
      <c r="L691" s="63"/>
      <c r="M691" s="63"/>
    </row>
    <row r="692" spans="12:13" ht="24">
      <c r="L692" s="63"/>
      <c r="M692" s="63"/>
    </row>
    <row r="693" spans="12:13" ht="24">
      <c r="L693" s="63"/>
      <c r="M693" s="63"/>
    </row>
    <row r="694" spans="12:13" ht="24">
      <c r="L694" s="63"/>
      <c r="M694" s="63"/>
    </row>
    <row r="695" spans="12:13" ht="24">
      <c r="L695" s="63"/>
      <c r="M695" s="63"/>
    </row>
    <row r="696" spans="12:13" ht="24">
      <c r="L696" s="63"/>
      <c r="M696" s="63"/>
    </row>
    <row r="697" spans="12:13" ht="24">
      <c r="L697" s="63"/>
      <c r="M697" s="63"/>
    </row>
    <row r="698" spans="12:13" ht="24">
      <c r="L698" s="63"/>
      <c r="M698" s="63"/>
    </row>
    <row r="699" spans="12:13" ht="24">
      <c r="L699" s="63"/>
      <c r="M699" s="63"/>
    </row>
    <row r="700" spans="12:13" ht="24">
      <c r="L700" s="63"/>
      <c r="M700" s="63"/>
    </row>
    <row r="701" spans="12:13" ht="24">
      <c r="L701" s="63"/>
      <c r="M701" s="63"/>
    </row>
    <row r="702" spans="12:13" ht="24">
      <c r="L702" s="63"/>
      <c r="M702" s="63"/>
    </row>
    <row r="703" spans="12:13" ht="24">
      <c r="L703" s="63"/>
      <c r="M703" s="63"/>
    </row>
    <row r="704" spans="12:13" ht="24">
      <c r="L704" s="63"/>
      <c r="M704" s="63"/>
    </row>
    <row r="705" spans="12:13" ht="24">
      <c r="L705" s="63"/>
      <c r="M705" s="63"/>
    </row>
    <row r="706" spans="12:13" ht="24">
      <c r="L706" s="63"/>
      <c r="M706" s="63"/>
    </row>
    <row r="707" spans="12:13" ht="24">
      <c r="L707" s="63"/>
      <c r="M707" s="63"/>
    </row>
    <row r="708" spans="12:13" ht="24">
      <c r="L708" s="63"/>
      <c r="M708" s="63"/>
    </row>
    <row r="709" spans="12:13" ht="24">
      <c r="L709" s="63"/>
      <c r="M709" s="63"/>
    </row>
    <row r="710" spans="12:13" ht="24">
      <c r="L710" s="63"/>
      <c r="M710" s="63"/>
    </row>
    <row r="711" spans="12:13" ht="24">
      <c r="L711" s="63"/>
      <c r="M711" s="63"/>
    </row>
    <row r="712" spans="12:13" ht="24">
      <c r="L712" s="63"/>
      <c r="M712" s="63"/>
    </row>
    <row r="713" spans="12:13" ht="24">
      <c r="L713" s="63"/>
      <c r="M713" s="63"/>
    </row>
    <row r="714" spans="12:13" ht="24">
      <c r="L714" s="63"/>
      <c r="M714" s="63"/>
    </row>
    <row r="715" spans="12:13" ht="24">
      <c r="L715" s="63"/>
      <c r="M715" s="63"/>
    </row>
    <row r="716" spans="12:13" ht="24">
      <c r="L716" s="63"/>
      <c r="M716" s="63"/>
    </row>
    <row r="717" spans="12:13" ht="24">
      <c r="L717" s="63"/>
      <c r="M717" s="63"/>
    </row>
    <row r="718" spans="12:13" ht="24">
      <c r="L718" s="63"/>
      <c r="M718" s="63"/>
    </row>
    <row r="719" spans="12:13" ht="24">
      <c r="L719" s="63"/>
      <c r="M719" s="63"/>
    </row>
    <row r="720" spans="12:13" ht="24">
      <c r="L720" s="63"/>
      <c r="M720" s="63"/>
    </row>
    <row r="721" spans="12:13" ht="24">
      <c r="L721" s="63"/>
      <c r="M721" s="63"/>
    </row>
    <row r="722" spans="12:13" ht="24">
      <c r="L722" s="63"/>
      <c r="M722" s="63"/>
    </row>
    <row r="723" spans="12:13" ht="24">
      <c r="L723" s="63"/>
      <c r="M723" s="63"/>
    </row>
    <row r="724" spans="12:13" ht="24">
      <c r="L724" s="63"/>
      <c r="M724" s="63"/>
    </row>
    <row r="725" spans="12:13" ht="24">
      <c r="L725" s="63"/>
      <c r="M725" s="63"/>
    </row>
    <row r="726" spans="12:13" ht="24">
      <c r="L726" s="63"/>
      <c r="M726" s="63"/>
    </row>
    <row r="727" spans="12:13" ht="24">
      <c r="L727" s="63"/>
      <c r="M727" s="63"/>
    </row>
    <row r="728" spans="12:13" ht="24">
      <c r="L728" s="63"/>
      <c r="M728" s="63"/>
    </row>
    <row r="729" spans="12:13" ht="24">
      <c r="L729" s="63"/>
      <c r="M729" s="63"/>
    </row>
    <row r="730" spans="12:13" ht="24">
      <c r="L730" s="63"/>
      <c r="M730" s="63"/>
    </row>
    <row r="731" spans="12:13" ht="24">
      <c r="L731" s="63"/>
      <c r="M731" s="63"/>
    </row>
    <row r="732" spans="12:13" ht="24">
      <c r="L732" s="63"/>
      <c r="M732" s="63"/>
    </row>
    <row r="733" spans="12:13" ht="24">
      <c r="L733" s="63"/>
      <c r="M733" s="63"/>
    </row>
    <row r="734" spans="12:13" ht="24">
      <c r="L734" s="63"/>
      <c r="M734" s="63"/>
    </row>
    <row r="735" spans="12:13" ht="24">
      <c r="L735" s="63"/>
      <c r="M735" s="63"/>
    </row>
    <row r="736" spans="12:13" ht="24">
      <c r="L736" s="63"/>
      <c r="M736" s="63"/>
    </row>
    <row r="737" spans="12:13" ht="24">
      <c r="L737" s="63"/>
      <c r="M737" s="63"/>
    </row>
    <row r="738" spans="12:13" ht="24">
      <c r="L738" s="63"/>
      <c r="M738" s="63"/>
    </row>
    <row r="739" spans="12:13" ht="24">
      <c r="L739" s="63"/>
      <c r="M739" s="63"/>
    </row>
    <row r="740" spans="12:13" ht="24">
      <c r="L740" s="63"/>
      <c r="M740" s="63"/>
    </row>
    <row r="741" spans="12:13" ht="24">
      <c r="L741" s="63"/>
      <c r="M741" s="63"/>
    </row>
    <row r="742" spans="12:13" ht="24">
      <c r="L742" s="63"/>
      <c r="M742" s="63"/>
    </row>
    <row r="743" spans="12:13" ht="24">
      <c r="L743" s="63"/>
      <c r="M743" s="63"/>
    </row>
    <row r="744" spans="12:13" ht="24">
      <c r="L744" s="63"/>
      <c r="M744" s="63"/>
    </row>
    <row r="745" spans="12:13" ht="24">
      <c r="L745" s="63"/>
      <c r="M745" s="63"/>
    </row>
    <row r="746" spans="12:13" ht="24">
      <c r="L746" s="63"/>
      <c r="M746" s="63"/>
    </row>
    <row r="747" spans="12:13" ht="24">
      <c r="L747" s="63"/>
      <c r="M747" s="63"/>
    </row>
    <row r="748" spans="12:13" ht="24">
      <c r="L748" s="63"/>
      <c r="M748" s="63"/>
    </row>
    <row r="749" spans="12:13" ht="24">
      <c r="L749" s="63"/>
      <c r="M749" s="63"/>
    </row>
    <row r="750" spans="12:13" ht="24">
      <c r="L750" s="63"/>
      <c r="M750" s="63"/>
    </row>
    <row r="751" spans="12:13" ht="24">
      <c r="L751" s="63"/>
      <c r="M751" s="63"/>
    </row>
    <row r="752" spans="12:13" ht="24">
      <c r="L752" s="63"/>
      <c r="M752" s="63"/>
    </row>
    <row r="753" spans="12:13" ht="24">
      <c r="L753" s="63"/>
      <c r="M753" s="63"/>
    </row>
    <row r="754" spans="12:13" ht="24">
      <c r="L754" s="63"/>
      <c r="M754" s="63"/>
    </row>
    <row r="755" spans="12:13" ht="24">
      <c r="L755" s="63"/>
      <c r="M755" s="63"/>
    </row>
    <row r="756" spans="12:13" ht="24">
      <c r="L756" s="63"/>
      <c r="M756" s="63"/>
    </row>
    <row r="757" spans="12:13" ht="24">
      <c r="L757" s="63"/>
      <c r="M757" s="63"/>
    </row>
    <row r="758" spans="12:13" ht="24">
      <c r="L758" s="63"/>
      <c r="M758" s="63"/>
    </row>
    <row r="759" spans="12:13" ht="24">
      <c r="L759" s="63"/>
      <c r="M759" s="63"/>
    </row>
    <row r="760" spans="12:13" ht="24">
      <c r="L760" s="63"/>
      <c r="M760" s="63"/>
    </row>
    <row r="761" spans="12:13" ht="24">
      <c r="L761" s="63"/>
      <c r="M761" s="63"/>
    </row>
    <row r="762" spans="12:13" ht="24">
      <c r="L762" s="63"/>
      <c r="M762" s="63"/>
    </row>
    <row r="763" spans="12:13" ht="24">
      <c r="L763" s="63"/>
      <c r="M763" s="63"/>
    </row>
    <row r="764" spans="12:13" ht="24">
      <c r="L764" s="63"/>
      <c r="M764" s="63"/>
    </row>
    <row r="765" spans="12:13" ht="24">
      <c r="L765" s="63"/>
      <c r="M765" s="63"/>
    </row>
    <row r="766" spans="12:13" ht="24">
      <c r="L766" s="63"/>
      <c r="M766" s="63"/>
    </row>
    <row r="767" spans="12:13" ht="24">
      <c r="L767" s="63"/>
      <c r="M767" s="63"/>
    </row>
    <row r="768" spans="12:13" ht="24">
      <c r="L768" s="63"/>
      <c r="M768" s="63"/>
    </row>
    <row r="769" spans="12:13" ht="24">
      <c r="L769" s="63"/>
      <c r="M769" s="63"/>
    </row>
    <row r="770" spans="12:13" ht="24">
      <c r="L770" s="63"/>
      <c r="M770" s="63"/>
    </row>
    <row r="771" spans="12:13" ht="24">
      <c r="L771" s="63"/>
      <c r="M771" s="63"/>
    </row>
    <row r="772" spans="12:13" ht="24">
      <c r="L772" s="63"/>
      <c r="M772" s="63"/>
    </row>
    <row r="773" spans="12:13" ht="24">
      <c r="L773" s="63"/>
      <c r="M773" s="63"/>
    </row>
    <row r="774" spans="12:13" ht="24">
      <c r="L774" s="63"/>
      <c r="M774" s="63"/>
    </row>
    <row r="775" spans="12:13" ht="24">
      <c r="L775" s="63"/>
      <c r="M775" s="63"/>
    </row>
    <row r="776" spans="12:13" ht="24">
      <c r="L776" s="63"/>
      <c r="M776" s="63"/>
    </row>
    <row r="777" spans="12:13" ht="24">
      <c r="L777" s="63"/>
      <c r="M777" s="63"/>
    </row>
    <row r="778" spans="12:13" ht="24">
      <c r="L778" s="63"/>
      <c r="M778" s="63"/>
    </row>
    <row r="779" spans="12:13" ht="24">
      <c r="L779" s="63"/>
      <c r="M779" s="63"/>
    </row>
    <row r="780" spans="12:13" ht="24">
      <c r="L780" s="63"/>
      <c r="M780" s="63"/>
    </row>
    <row r="781" spans="12:13" ht="24">
      <c r="L781" s="63"/>
      <c r="M781" s="63"/>
    </row>
    <row r="782" spans="12:13" ht="24">
      <c r="L782" s="63"/>
      <c r="M782" s="63"/>
    </row>
    <row r="783" spans="12:13" ht="24">
      <c r="L783" s="63"/>
      <c r="M783" s="63"/>
    </row>
    <row r="784" spans="12:13" ht="24">
      <c r="L784" s="63"/>
      <c r="M784" s="63"/>
    </row>
    <row r="785" spans="12:13" ht="24">
      <c r="L785" s="63"/>
      <c r="M785" s="63"/>
    </row>
    <row r="786" spans="12:13" ht="24">
      <c r="L786" s="63"/>
      <c r="M786" s="63"/>
    </row>
    <row r="787" spans="12:13" ht="24">
      <c r="L787" s="63"/>
      <c r="M787" s="63"/>
    </row>
    <row r="788" spans="12:13" ht="24">
      <c r="L788" s="63"/>
      <c r="M788" s="63"/>
    </row>
    <row r="789" spans="12:13" ht="24">
      <c r="L789" s="63"/>
      <c r="M789" s="63"/>
    </row>
    <row r="790" spans="12:13" ht="24">
      <c r="L790" s="63"/>
      <c r="M790" s="63"/>
    </row>
    <row r="791" spans="12:13" ht="24">
      <c r="L791" s="63"/>
      <c r="M791" s="63"/>
    </row>
    <row r="792" spans="12:13" ht="24">
      <c r="L792" s="63"/>
      <c r="M792" s="63"/>
    </row>
    <row r="793" spans="12:13" ht="24">
      <c r="L793" s="63"/>
      <c r="M793" s="63"/>
    </row>
    <row r="794" spans="12:13" ht="24">
      <c r="L794" s="63"/>
      <c r="M794" s="63"/>
    </row>
    <row r="795" spans="12:13" ht="24">
      <c r="L795" s="63"/>
      <c r="M795" s="63"/>
    </row>
    <row r="796" spans="12:13" ht="24">
      <c r="L796" s="63"/>
      <c r="M796" s="63"/>
    </row>
    <row r="797" spans="12:13" ht="24">
      <c r="L797" s="63"/>
      <c r="M797" s="63"/>
    </row>
    <row r="798" spans="12:13" ht="24">
      <c r="L798" s="63"/>
      <c r="M798" s="63"/>
    </row>
    <row r="799" spans="12:13" ht="24">
      <c r="L799" s="63"/>
      <c r="M799" s="63"/>
    </row>
    <row r="800" spans="12:13" ht="24">
      <c r="L800" s="63"/>
      <c r="M800" s="63"/>
    </row>
    <row r="801" spans="12:13" ht="24">
      <c r="L801" s="63"/>
      <c r="M801" s="63"/>
    </row>
    <row r="802" spans="12:13" ht="24">
      <c r="L802" s="63"/>
      <c r="M802" s="63"/>
    </row>
    <row r="803" spans="12:13" ht="24">
      <c r="L803" s="63"/>
      <c r="M803" s="63"/>
    </row>
    <row r="804" spans="12:13" ht="24">
      <c r="L804" s="63"/>
      <c r="M804" s="63"/>
    </row>
    <row r="805" spans="12:13" ht="24">
      <c r="L805" s="63"/>
      <c r="M805" s="63"/>
    </row>
    <row r="806" spans="12:13" ht="24">
      <c r="L806" s="63"/>
      <c r="M806" s="63"/>
    </row>
    <row r="807" spans="12:13" ht="24">
      <c r="L807" s="63"/>
      <c r="M807" s="63"/>
    </row>
    <row r="808" spans="12:13" ht="24">
      <c r="L808" s="63"/>
      <c r="M808" s="63"/>
    </row>
    <row r="809" spans="12:13" ht="24">
      <c r="L809" s="63"/>
      <c r="M809" s="63"/>
    </row>
    <row r="810" spans="12:13" ht="24">
      <c r="L810" s="63"/>
      <c r="M810" s="63"/>
    </row>
    <row r="811" spans="12:13" ht="24">
      <c r="L811" s="63"/>
      <c r="M811" s="63"/>
    </row>
    <row r="812" spans="12:13" ht="24">
      <c r="L812" s="63"/>
      <c r="M812" s="63"/>
    </row>
    <row r="813" spans="12:13" ht="24">
      <c r="L813" s="63"/>
      <c r="M813" s="63"/>
    </row>
    <row r="814" spans="12:13" ht="24">
      <c r="L814" s="63"/>
      <c r="M814" s="63"/>
    </row>
    <row r="815" spans="12:13" ht="24">
      <c r="L815" s="63"/>
      <c r="M815" s="63"/>
    </row>
    <row r="816" spans="12:13" ht="24">
      <c r="L816" s="63"/>
      <c r="M816" s="63"/>
    </row>
    <row r="817" spans="12:13" ht="24">
      <c r="L817" s="63"/>
      <c r="M817" s="63"/>
    </row>
    <row r="818" spans="12:13" ht="24">
      <c r="L818" s="63"/>
      <c r="M818" s="63"/>
    </row>
    <row r="819" spans="12:13" ht="24">
      <c r="L819" s="63"/>
      <c r="M819" s="63"/>
    </row>
    <row r="820" spans="12:13" ht="24">
      <c r="L820" s="63"/>
      <c r="M820" s="63"/>
    </row>
    <row r="821" spans="12:13" ht="24">
      <c r="L821" s="63"/>
      <c r="M821" s="63"/>
    </row>
    <row r="822" spans="12:13" ht="24">
      <c r="L822" s="63"/>
      <c r="M822" s="63"/>
    </row>
    <row r="823" spans="12:13" ht="24">
      <c r="L823" s="63"/>
      <c r="M823" s="63"/>
    </row>
    <row r="824" spans="12:13" ht="24">
      <c r="L824" s="63"/>
      <c r="M824" s="63"/>
    </row>
    <row r="825" spans="12:13" ht="24">
      <c r="L825" s="63"/>
      <c r="M825" s="63"/>
    </row>
    <row r="826" spans="12:13" ht="24">
      <c r="L826" s="63"/>
      <c r="M826" s="63"/>
    </row>
    <row r="827" spans="12:13" ht="24">
      <c r="L827" s="63"/>
      <c r="M827" s="63"/>
    </row>
    <row r="828" spans="12:13" ht="24">
      <c r="L828" s="63"/>
      <c r="M828" s="63"/>
    </row>
    <row r="829" spans="12:13" ht="24">
      <c r="L829" s="63"/>
      <c r="M829" s="63"/>
    </row>
    <row r="830" spans="12:13" ht="24">
      <c r="L830" s="63"/>
      <c r="M830" s="63"/>
    </row>
    <row r="831" spans="12:13" ht="24">
      <c r="L831" s="63"/>
      <c r="M831" s="63"/>
    </row>
    <row r="832" spans="12:13" ht="24">
      <c r="L832" s="63"/>
      <c r="M832" s="63"/>
    </row>
    <row r="833" spans="12:13" ht="24">
      <c r="L833" s="63"/>
      <c r="M833" s="63"/>
    </row>
    <row r="834" spans="12:13" ht="24">
      <c r="L834" s="63"/>
      <c r="M834" s="63"/>
    </row>
    <row r="835" spans="12:13" ht="24">
      <c r="L835" s="63"/>
      <c r="M835" s="63"/>
    </row>
    <row r="836" spans="12:13" ht="24">
      <c r="L836" s="63"/>
      <c r="M836" s="63"/>
    </row>
    <row r="837" spans="12:13" ht="24">
      <c r="L837" s="63"/>
      <c r="M837" s="63"/>
    </row>
    <row r="838" spans="12:13" ht="24">
      <c r="L838" s="63"/>
      <c r="M838" s="63"/>
    </row>
    <row r="839" spans="12:13" ht="24">
      <c r="L839" s="63"/>
      <c r="M839" s="63"/>
    </row>
    <row r="840" spans="12:13" ht="24">
      <c r="L840" s="63"/>
      <c r="M840" s="63"/>
    </row>
    <row r="841" spans="12:13" ht="24">
      <c r="L841" s="63"/>
      <c r="M841" s="63"/>
    </row>
    <row r="842" spans="12:13" ht="24">
      <c r="L842" s="63"/>
      <c r="M842" s="63"/>
    </row>
    <row r="843" spans="12:13" ht="24">
      <c r="L843" s="63"/>
      <c r="M843" s="63"/>
    </row>
    <row r="844" spans="12:13" ht="24">
      <c r="L844" s="63"/>
      <c r="M844" s="63"/>
    </row>
    <row r="845" spans="12:13" ht="24">
      <c r="L845" s="63"/>
      <c r="M845" s="63"/>
    </row>
    <row r="846" spans="12:13" ht="24">
      <c r="L846" s="63"/>
      <c r="M846" s="63"/>
    </row>
    <row r="847" spans="12:13" ht="24">
      <c r="L847" s="63"/>
      <c r="M847" s="63"/>
    </row>
    <row r="848" spans="12:13" ht="24">
      <c r="L848" s="63"/>
      <c r="M848" s="63"/>
    </row>
    <row r="849" spans="12:13" ht="24">
      <c r="L849" s="63"/>
      <c r="M849" s="63"/>
    </row>
    <row r="850" spans="12:13" ht="24">
      <c r="L850" s="63"/>
      <c r="M850" s="63"/>
    </row>
    <row r="851" spans="12:13" ht="24">
      <c r="L851" s="63"/>
      <c r="M851" s="63"/>
    </row>
    <row r="852" spans="12:13" ht="24">
      <c r="L852" s="63"/>
      <c r="M852" s="63"/>
    </row>
    <row r="853" spans="12:13" ht="24">
      <c r="L853" s="63"/>
      <c r="M853" s="6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F9" sqref="F9"/>
    </sheetView>
  </sheetViews>
  <sheetFormatPr defaultColWidth="9.140625" defaultRowHeight="23.25"/>
  <cols>
    <col min="1" max="1" width="9.8515625" style="324" bestFit="1" customWidth="1"/>
    <col min="2" max="2" width="10.8515625" style="31" bestFit="1" customWidth="1"/>
    <col min="3" max="3" width="6.7109375" style="31" customWidth="1"/>
    <col min="4" max="4" width="10.8515625" style="31" bestFit="1" customWidth="1"/>
    <col min="5" max="5" width="11.57421875" style="31" bestFit="1" customWidth="1"/>
    <col min="6" max="6" width="9.421875" style="31" bestFit="1" customWidth="1"/>
    <col min="7" max="7" width="9.8515625" style="31" customWidth="1"/>
    <col min="8" max="8" width="3.140625" style="31" customWidth="1"/>
    <col min="9" max="9" width="9.8515625" style="31" bestFit="1" customWidth="1"/>
    <col min="10" max="12" width="8.421875" style="31" bestFit="1" customWidth="1"/>
    <col min="13" max="16384" width="9.140625" style="31" customWidth="1"/>
  </cols>
  <sheetData>
    <row r="1" spans="1:12" s="16" customFormat="1" ht="21" customHeight="1">
      <c r="A1" s="338" t="s">
        <v>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40"/>
    </row>
    <row r="2" spans="1:12" s="16" customFormat="1" ht="21" customHeight="1">
      <c r="A2" s="338" t="s">
        <v>188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40"/>
    </row>
    <row r="3" spans="1:12" s="16" customFormat="1" ht="21" customHeight="1">
      <c r="A3" s="341" t="s">
        <v>180</v>
      </c>
      <c r="B3" s="341"/>
      <c r="C3" s="341"/>
      <c r="D3" s="342" t="s">
        <v>79</v>
      </c>
      <c r="E3" s="342"/>
      <c r="F3" s="342"/>
      <c r="G3" s="343" t="s">
        <v>60</v>
      </c>
      <c r="H3" s="343"/>
      <c r="I3" s="343"/>
      <c r="J3" s="350" t="s">
        <v>176</v>
      </c>
      <c r="K3" s="350"/>
      <c r="L3" s="350"/>
    </row>
    <row r="4" spans="1:12" s="16" customFormat="1" ht="21" customHeight="1">
      <c r="A4" s="335" t="s">
        <v>82</v>
      </c>
      <c r="B4" s="335"/>
      <c r="C4" s="335"/>
      <c r="D4" s="336" t="s">
        <v>83</v>
      </c>
      <c r="E4" s="337"/>
      <c r="F4" s="337"/>
      <c r="G4" s="343" t="s">
        <v>179</v>
      </c>
      <c r="H4" s="343"/>
      <c r="I4" s="343"/>
      <c r="J4" s="350" t="s">
        <v>61</v>
      </c>
      <c r="K4" s="350"/>
      <c r="L4" s="350"/>
    </row>
    <row r="5" spans="1:12" s="16" customFormat="1" ht="45" customHeight="1">
      <c r="A5" s="353" t="s">
        <v>4</v>
      </c>
      <c r="B5" s="17" t="s">
        <v>5</v>
      </c>
      <c r="C5" s="354" t="s">
        <v>6</v>
      </c>
      <c r="D5" s="354"/>
      <c r="E5" s="328" t="s">
        <v>7</v>
      </c>
      <c r="F5" s="329" t="s">
        <v>8</v>
      </c>
      <c r="G5" s="351" t="s">
        <v>62</v>
      </c>
      <c r="H5" s="355" t="s">
        <v>63</v>
      </c>
      <c r="I5" s="347" t="s">
        <v>64</v>
      </c>
      <c r="J5" s="349" t="s">
        <v>65</v>
      </c>
      <c r="K5" s="349"/>
      <c r="L5" s="349"/>
    </row>
    <row r="6" spans="1:12" s="16" customFormat="1" ht="42" customHeight="1">
      <c r="A6" s="353"/>
      <c r="B6" s="18" t="s">
        <v>66</v>
      </c>
      <c r="C6" s="19" t="s">
        <v>11</v>
      </c>
      <c r="D6" s="20" t="s">
        <v>12</v>
      </c>
      <c r="E6" s="330" t="s">
        <v>13</v>
      </c>
      <c r="F6" s="331" t="s">
        <v>14</v>
      </c>
      <c r="G6" s="352"/>
      <c r="H6" s="355"/>
      <c r="I6" s="348"/>
      <c r="J6" s="21" t="s">
        <v>67</v>
      </c>
      <c r="K6" s="22" t="s">
        <v>68</v>
      </c>
      <c r="L6" s="23" t="s">
        <v>69</v>
      </c>
    </row>
    <row r="7" spans="1:12" s="16" customFormat="1" ht="19.5" customHeight="1">
      <c r="A7" s="323" t="s">
        <v>15</v>
      </c>
      <c r="B7" s="25" t="s">
        <v>16</v>
      </c>
      <c r="C7" s="101" t="s">
        <v>17</v>
      </c>
      <c r="D7" s="102" t="s">
        <v>18</v>
      </c>
      <c r="E7" s="103" t="s">
        <v>70</v>
      </c>
      <c r="F7" s="104" t="s">
        <v>71</v>
      </c>
      <c r="G7" s="24" t="s">
        <v>21</v>
      </c>
      <c r="H7" s="24" t="s">
        <v>72</v>
      </c>
      <c r="I7" s="105" t="s">
        <v>15</v>
      </c>
      <c r="J7" s="26" t="s">
        <v>73</v>
      </c>
      <c r="K7" s="27" t="s">
        <v>74</v>
      </c>
      <c r="L7" s="28" t="s">
        <v>75</v>
      </c>
    </row>
    <row r="8" spans="1:12" s="29" customFormat="1" ht="16.5" customHeight="1">
      <c r="A8" s="207">
        <v>23103</v>
      </c>
      <c r="B8" s="208">
        <v>304.65</v>
      </c>
      <c r="C8" s="208">
        <v>0.435</v>
      </c>
      <c r="D8" s="156">
        <v>0.037584</v>
      </c>
      <c r="E8" s="156">
        <v>17.720186666666667</v>
      </c>
      <c r="F8" s="156">
        <v>0.6659954956799999</v>
      </c>
      <c r="G8" s="218" t="s">
        <v>113</v>
      </c>
      <c r="H8" s="157">
        <v>1</v>
      </c>
      <c r="I8" s="325">
        <v>23103</v>
      </c>
      <c r="J8" s="208">
        <v>11.65036</v>
      </c>
      <c r="K8" s="208">
        <v>16.69006</v>
      </c>
      <c r="L8" s="208">
        <v>24.82014</v>
      </c>
    </row>
    <row r="9" spans="1:12" s="29" customFormat="1" ht="16.5" customHeight="1">
      <c r="A9" s="209">
        <v>23122</v>
      </c>
      <c r="B9" s="210">
        <v>304.73</v>
      </c>
      <c r="C9" s="210">
        <v>1.023</v>
      </c>
      <c r="D9" s="158">
        <v>0.0883872</v>
      </c>
      <c r="E9" s="158">
        <v>8.181573333333334</v>
      </c>
      <c r="F9" s="158">
        <v>0.7231463585280001</v>
      </c>
      <c r="G9" s="219" t="s">
        <v>114</v>
      </c>
      <c r="H9" s="159">
        <f aca="true" t="shared" si="0" ref="H9:H32">+H8+1</f>
        <v>2</v>
      </c>
      <c r="I9" s="326">
        <v>23122</v>
      </c>
      <c r="J9" s="210">
        <v>5.89063</v>
      </c>
      <c r="K9" s="210">
        <v>11.22766</v>
      </c>
      <c r="L9" s="210">
        <v>7.42643</v>
      </c>
    </row>
    <row r="10" spans="1:13" s="29" customFormat="1" ht="16.5" customHeight="1">
      <c r="A10" s="209">
        <v>23136</v>
      </c>
      <c r="B10" s="210">
        <v>304.715</v>
      </c>
      <c r="C10" s="210">
        <v>1.041</v>
      </c>
      <c r="D10" s="158">
        <v>0.08994239999999999</v>
      </c>
      <c r="E10" s="158">
        <v>9.401643333333332</v>
      </c>
      <c r="F10" s="158">
        <v>0.8456063653439998</v>
      </c>
      <c r="G10" s="219" t="s">
        <v>115</v>
      </c>
      <c r="H10" s="159">
        <f t="shared" si="0"/>
        <v>3</v>
      </c>
      <c r="I10" s="326">
        <v>23136</v>
      </c>
      <c r="J10" s="210">
        <v>13.0833</v>
      </c>
      <c r="K10" s="210">
        <v>1.72325</v>
      </c>
      <c r="L10" s="210">
        <v>13.39838</v>
      </c>
      <c r="M10" s="30"/>
    </row>
    <row r="11" spans="1:13" s="29" customFormat="1" ht="16.5" customHeight="1">
      <c r="A11" s="209">
        <v>23149</v>
      </c>
      <c r="B11" s="210">
        <v>304.68</v>
      </c>
      <c r="C11" s="210">
        <v>0.706</v>
      </c>
      <c r="D11" s="158">
        <v>0.0609984</v>
      </c>
      <c r="E11" s="158">
        <v>22.358833333333333</v>
      </c>
      <c r="F11" s="158">
        <v>1.3638530592</v>
      </c>
      <c r="G11" s="219" t="s">
        <v>116</v>
      </c>
      <c r="H11" s="159">
        <f t="shared" si="0"/>
        <v>4</v>
      </c>
      <c r="I11" s="326">
        <v>23149</v>
      </c>
      <c r="J11" s="210">
        <v>15.89619</v>
      </c>
      <c r="K11" s="210">
        <v>19.16688</v>
      </c>
      <c r="L11" s="210">
        <v>32.01343</v>
      </c>
      <c r="M11" s="30"/>
    </row>
    <row r="12" spans="1:13" s="29" customFormat="1" ht="16.5" customHeight="1">
      <c r="A12" s="209">
        <v>23170</v>
      </c>
      <c r="B12" s="210">
        <v>304.63</v>
      </c>
      <c r="C12" s="210">
        <v>0.432</v>
      </c>
      <c r="D12" s="158">
        <v>0.0373248</v>
      </c>
      <c r="E12" s="158">
        <v>8.33481</v>
      </c>
      <c r="F12" s="158">
        <v>0.31109511628799996</v>
      </c>
      <c r="G12" s="219" t="s">
        <v>136</v>
      </c>
      <c r="H12" s="159">
        <f t="shared" si="0"/>
        <v>5</v>
      </c>
      <c r="I12" s="326">
        <v>23170</v>
      </c>
      <c r="J12" s="210">
        <v>6.94444</v>
      </c>
      <c r="K12" s="210">
        <v>8.41812</v>
      </c>
      <c r="L12" s="210">
        <v>9.64187</v>
      </c>
      <c r="M12" s="30"/>
    </row>
    <row r="13" spans="1:13" s="29" customFormat="1" ht="16.5" customHeight="1">
      <c r="A13" s="209">
        <v>23186</v>
      </c>
      <c r="B13" s="210">
        <v>304.67</v>
      </c>
      <c r="C13" s="210">
        <v>0.684</v>
      </c>
      <c r="D13" s="158">
        <v>0.05909760000000001</v>
      </c>
      <c r="E13" s="158">
        <v>10.07822</v>
      </c>
      <c r="F13" s="158">
        <v>0.5955986142720001</v>
      </c>
      <c r="G13" s="219" t="s">
        <v>137</v>
      </c>
      <c r="H13" s="159">
        <f t="shared" si="0"/>
        <v>6</v>
      </c>
      <c r="I13" s="326">
        <v>23186</v>
      </c>
      <c r="J13" s="210">
        <v>17.97629</v>
      </c>
      <c r="K13" s="210">
        <v>3.98114</v>
      </c>
      <c r="L13" s="210">
        <v>8.27723</v>
      </c>
      <c r="M13" s="30"/>
    </row>
    <row r="14" spans="1:13" s="29" customFormat="1" ht="16.5" customHeight="1">
      <c r="A14" s="209">
        <v>23201</v>
      </c>
      <c r="B14" s="210">
        <v>304.77</v>
      </c>
      <c r="C14" s="210">
        <v>1.606</v>
      </c>
      <c r="D14" s="158">
        <v>0.1387584</v>
      </c>
      <c r="E14" s="158">
        <v>14.69187</v>
      </c>
      <c r="F14" s="158">
        <v>2.038620374208</v>
      </c>
      <c r="G14" s="219" t="s">
        <v>117</v>
      </c>
      <c r="H14" s="159">
        <f t="shared" si="0"/>
        <v>7</v>
      </c>
      <c r="I14" s="326">
        <v>23201</v>
      </c>
      <c r="J14" s="210">
        <v>13.82956</v>
      </c>
      <c r="K14" s="210">
        <v>21.71978</v>
      </c>
      <c r="L14" s="210">
        <v>8.52627</v>
      </c>
      <c r="M14" s="30"/>
    </row>
    <row r="15" spans="1:12" ht="16.5" customHeight="1">
      <c r="A15" s="209">
        <v>23212</v>
      </c>
      <c r="B15" s="210">
        <v>304.7</v>
      </c>
      <c r="C15" s="210">
        <v>0.95</v>
      </c>
      <c r="D15" s="158">
        <v>0.08208</v>
      </c>
      <c r="E15" s="158">
        <v>32.76498333333333</v>
      </c>
      <c r="F15" s="158">
        <v>2.689349832</v>
      </c>
      <c r="G15" s="219" t="s">
        <v>118</v>
      </c>
      <c r="H15" s="159">
        <f t="shared" si="0"/>
        <v>8</v>
      </c>
      <c r="I15" s="326">
        <v>23212</v>
      </c>
      <c r="J15" s="210">
        <v>24.80846</v>
      </c>
      <c r="K15" s="210">
        <v>31.59201</v>
      </c>
      <c r="L15" s="210">
        <v>41.89448</v>
      </c>
    </row>
    <row r="16" spans="1:12" ht="16.5" customHeight="1">
      <c r="A16" s="209">
        <v>23227</v>
      </c>
      <c r="B16" s="210">
        <v>304.93</v>
      </c>
      <c r="C16" s="210">
        <v>2.911</v>
      </c>
      <c r="D16" s="158">
        <v>0.2515104</v>
      </c>
      <c r="E16" s="158">
        <v>119.94529</v>
      </c>
      <c r="F16" s="158">
        <v>30.167487866016003</v>
      </c>
      <c r="G16" s="219" t="s">
        <v>97</v>
      </c>
      <c r="H16" s="159">
        <f t="shared" si="0"/>
        <v>9</v>
      </c>
      <c r="I16" s="326">
        <v>23227</v>
      </c>
      <c r="J16" s="210">
        <v>94.07552</v>
      </c>
      <c r="K16" s="210">
        <v>144.93203</v>
      </c>
      <c r="L16" s="210">
        <v>120.82832</v>
      </c>
    </row>
    <row r="17" spans="1:12" ht="16.5" customHeight="1">
      <c r="A17" s="209">
        <v>23240</v>
      </c>
      <c r="B17" s="210">
        <v>304.67</v>
      </c>
      <c r="C17" s="210">
        <v>0.647</v>
      </c>
      <c r="D17" s="158">
        <v>0.05590080000000001</v>
      </c>
      <c r="E17" s="158">
        <v>19.818223333333332</v>
      </c>
      <c r="F17" s="158">
        <v>1.107854538912</v>
      </c>
      <c r="G17" s="219" t="s">
        <v>98</v>
      </c>
      <c r="H17" s="159">
        <f t="shared" si="0"/>
        <v>10</v>
      </c>
      <c r="I17" s="326">
        <v>23240</v>
      </c>
      <c r="J17" s="210">
        <v>32.31124</v>
      </c>
      <c r="K17" s="210">
        <v>18.3718</v>
      </c>
      <c r="L17" s="210">
        <v>8.77163</v>
      </c>
    </row>
    <row r="18" spans="1:12" ht="16.5" customHeight="1">
      <c r="A18" s="209">
        <v>23249</v>
      </c>
      <c r="B18" s="210">
        <v>304.68</v>
      </c>
      <c r="C18" s="210">
        <v>0.629</v>
      </c>
      <c r="D18" s="158">
        <v>0.0543456</v>
      </c>
      <c r="E18" s="158">
        <v>49.14462666666666</v>
      </c>
      <c r="F18" s="158">
        <v>2.6707942229759998</v>
      </c>
      <c r="G18" s="219" t="s">
        <v>119</v>
      </c>
      <c r="H18" s="159">
        <f t="shared" si="0"/>
        <v>11</v>
      </c>
      <c r="I18" s="326">
        <v>23249</v>
      </c>
      <c r="J18" s="210">
        <v>21.94167</v>
      </c>
      <c r="K18" s="210">
        <v>88.64751</v>
      </c>
      <c r="L18" s="210">
        <v>36.8447</v>
      </c>
    </row>
    <row r="19" spans="1:12" ht="16.5" customHeight="1">
      <c r="A19" s="209">
        <v>23262</v>
      </c>
      <c r="B19" s="210">
        <v>304.65</v>
      </c>
      <c r="C19" s="210">
        <v>0.421</v>
      </c>
      <c r="D19" s="158">
        <v>0.0363744</v>
      </c>
      <c r="E19" s="158">
        <v>21.21533666666667</v>
      </c>
      <c r="F19" s="158">
        <v>0.7716951420480002</v>
      </c>
      <c r="G19" s="219" t="s">
        <v>120</v>
      </c>
      <c r="H19" s="159">
        <f t="shared" si="0"/>
        <v>12</v>
      </c>
      <c r="I19" s="326">
        <v>23262</v>
      </c>
      <c r="J19" s="210">
        <v>17.44427</v>
      </c>
      <c r="K19" s="210">
        <v>19.03084</v>
      </c>
      <c r="L19" s="210">
        <v>27.1709</v>
      </c>
    </row>
    <row r="20" spans="1:12" ht="16.5" customHeight="1">
      <c r="A20" s="209">
        <v>23268</v>
      </c>
      <c r="B20" s="210">
        <v>304.73</v>
      </c>
      <c r="C20" s="210">
        <v>1.02</v>
      </c>
      <c r="D20" s="158">
        <v>0.08812800000000001</v>
      </c>
      <c r="E20" s="158">
        <v>17.43365</v>
      </c>
      <c r="F20" s="158">
        <v>1.5363927072000003</v>
      </c>
      <c r="G20" s="219" t="s">
        <v>121</v>
      </c>
      <c r="H20" s="159">
        <f t="shared" si="0"/>
        <v>13</v>
      </c>
      <c r="I20" s="326">
        <v>23268</v>
      </c>
      <c r="J20" s="210">
        <v>19.52387</v>
      </c>
      <c r="K20" s="210">
        <v>2.52387</v>
      </c>
      <c r="L20" s="210">
        <v>30.25321</v>
      </c>
    </row>
    <row r="21" spans="1:12" ht="16.5" customHeight="1">
      <c r="A21" s="209">
        <v>23276</v>
      </c>
      <c r="B21" s="210">
        <v>304.67</v>
      </c>
      <c r="C21" s="210">
        <v>0.674</v>
      </c>
      <c r="D21" s="158">
        <v>0.0582336</v>
      </c>
      <c r="E21" s="158">
        <v>17.50576333333333</v>
      </c>
      <c r="F21" s="158">
        <v>1.019423619648</v>
      </c>
      <c r="G21" s="219" t="s">
        <v>107</v>
      </c>
      <c r="H21" s="159">
        <f t="shared" si="0"/>
        <v>14</v>
      </c>
      <c r="I21" s="326">
        <v>23276</v>
      </c>
      <c r="J21" s="210">
        <v>26.10871</v>
      </c>
      <c r="K21" s="210">
        <v>6.31501</v>
      </c>
      <c r="L21" s="210">
        <v>20.09357</v>
      </c>
    </row>
    <row r="22" spans="1:12" ht="16.5" customHeight="1">
      <c r="A22" s="209">
        <v>23289</v>
      </c>
      <c r="B22" s="210">
        <v>304.76</v>
      </c>
      <c r="C22" s="210">
        <v>1.416</v>
      </c>
      <c r="D22" s="158">
        <v>0.1223424</v>
      </c>
      <c r="E22" s="158">
        <v>15.66731</v>
      </c>
      <c r="F22" s="158">
        <v>1.916776306944</v>
      </c>
      <c r="G22" s="219" t="s">
        <v>122</v>
      </c>
      <c r="H22" s="159">
        <f t="shared" si="0"/>
        <v>15</v>
      </c>
      <c r="I22" s="326">
        <v>23289</v>
      </c>
      <c r="J22" s="210">
        <v>22.68209</v>
      </c>
      <c r="K22" s="210">
        <v>2.35587</v>
      </c>
      <c r="L22" s="210">
        <v>21.96397</v>
      </c>
    </row>
    <row r="23" spans="1:12" ht="16.5" customHeight="1">
      <c r="A23" s="209">
        <v>23299</v>
      </c>
      <c r="B23" s="210">
        <v>304.67</v>
      </c>
      <c r="C23" s="210">
        <v>0.727</v>
      </c>
      <c r="D23" s="158">
        <v>0.0628128</v>
      </c>
      <c r="E23" s="158">
        <v>16.923356666666667</v>
      </c>
      <c r="F23" s="158">
        <v>1.063003417632</v>
      </c>
      <c r="G23" s="219" t="s">
        <v>123</v>
      </c>
      <c r="H23" s="159">
        <f t="shared" si="0"/>
        <v>16</v>
      </c>
      <c r="I23" s="326">
        <v>23299</v>
      </c>
      <c r="J23" s="210">
        <v>17.6409</v>
      </c>
      <c r="K23" s="210">
        <v>19.45181</v>
      </c>
      <c r="L23" s="210">
        <v>13.67736</v>
      </c>
    </row>
    <row r="24" spans="1:12" ht="16.5" customHeight="1">
      <c r="A24" s="209">
        <v>23304</v>
      </c>
      <c r="B24" s="210">
        <v>304.78</v>
      </c>
      <c r="C24" s="210">
        <v>1.708</v>
      </c>
      <c r="D24" s="158">
        <v>0.1475712</v>
      </c>
      <c r="E24" s="158">
        <v>18.543253333333336</v>
      </c>
      <c r="F24" s="158">
        <v>2.7364501463040005</v>
      </c>
      <c r="G24" s="219" t="s">
        <v>124</v>
      </c>
      <c r="H24" s="159">
        <f t="shared" si="0"/>
        <v>17</v>
      </c>
      <c r="I24" s="326">
        <v>23304</v>
      </c>
      <c r="J24" s="210">
        <v>27.31494</v>
      </c>
      <c r="K24" s="210">
        <v>15.27937</v>
      </c>
      <c r="L24" s="210">
        <v>13.03545</v>
      </c>
    </row>
    <row r="25" spans="1:12" ht="16.5" customHeight="1">
      <c r="A25" s="209">
        <v>23318</v>
      </c>
      <c r="B25" s="210">
        <v>305.29</v>
      </c>
      <c r="C25" s="210">
        <v>9.445</v>
      </c>
      <c r="D25" s="158">
        <v>0.8160480000000001</v>
      </c>
      <c r="E25" s="158">
        <v>14.586406666666667</v>
      </c>
      <c r="F25" s="158">
        <v>11.903207987520002</v>
      </c>
      <c r="G25" s="219" t="s">
        <v>109</v>
      </c>
      <c r="H25" s="159">
        <f t="shared" si="0"/>
        <v>18</v>
      </c>
      <c r="I25" s="326">
        <v>23318</v>
      </c>
      <c r="J25" s="210">
        <v>27.01802</v>
      </c>
      <c r="K25" s="210">
        <v>8.90171</v>
      </c>
      <c r="L25" s="210">
        <v>7.83949</v>
      </c>
    </row>
    <row r="26" spans="1:12" ht="16.5" customHeight="1">
      <c r="A26" s="209">
        <v>23326</v>
      </c>
      <c r="B26" s="210">
        <v>304.75</v>
      </c>
      <c r="C26" s="210">
        <v>1.244</v>
      </c>
      <c r="D26" s="158">
        <v>0.10748160000000001</v>
      </c>
      <c r="E26" s="158">
        <v>10.98227</v>
      </c>
      <c r="F26" s="158">
        <v>1.180391951232</v>
      </c>
      <c r="G26" s="219" t="s">
        <v>110</v>
      </c>
      <c r="H26" s="159">
        <f t="shared" si="0"/>
        <v>19</v>
      </c>
      <c r="I26" s="326">
        <v>23326</v>
      </c>
      <c r="J26" s="210">
        <v>0.35574</v>
      </c>
      <c r="K26" s="210">
        <v>25.77908</v>
      </c>
      <c r="L26" s="210">
        <v>6.81199</v>
      </c>
    </row>
    <row r="27" spans="1:12" ht="16.5" customHeight="1">
      <c r="A27" s="209">
        <v>23333</v>
      </c>
      <c r="B27" s="210">
        <v>304.74</v>
      </c>
      <c r="C27" s="210">
        <v>1.35</v>
      </c>
      <c r="D27" s="158">
        <v>0.11664000000000001</v>
      </c>
      <c r="E27" s="158">
        <v>10.857356666666668</v>
      </c>
      <c r="F27" s="158">
        <v>1.2664020816000001</v>
      </c>
      <c r="G27" s="217" t="s">
        <v>111</v>
      </c>
      <c r="H27" s="159">
        <f t="shared" si="0"/>
        <v>20</v>
      </c>
      <c r="I27" s="326">
        <v>23333</v>
      </c>
      <c r="J27" s="210">
        <v>6.65754</v>
      </c>
      <c r="K27" s="210">
        <v>11.0638</v>
      </c>
      <c r="L27" s="210">
        <v>14.85073</v>
      </c>
    </row>
    <row r="28" spans="1:12" ht="16.5" customHeight="1">
      <c r="A28" s="209">
        <v>23348</v>
      </c>
      <c r="B28" s="210">
        <v>305.9</v>
      </c>
      <c r="C28" s="210">
        <v>20.769</v>
      </c>
      <c r="D28" s="158">
        <v>1.7944415999999999</v>
      </c>
      <c r="E28" s="158">
        <v>37.837849999999996</v>
      </c>
      <c r="F28" s="158">
        <v>67.89781209455998</v>
      </c>
      <c r="G28" s="217" t="s">
        <v>89</v>
      </c>
      <c r="H28" s="159">
        <f t="shared" si="0"/>
        <v>21</v>
      </c>
      <c r="I28" s="326">
        <v>23348</v>
      </c>
      <c r="J28" s="210">
        <v>30.26482</v>
      </c>
      <c r="K28" s="210">
        <v>47.44958</v>
      </c>
      <c r="L28" s="210">
        <v>35.79915</v>
      </c>
    </row>
    <row r="29" spans="1:12" ht="16.5" customHeight="1">
      <c r="A29" s="209">
        <v>23409</v>
      </c>
      <c r="B29" s="210">
        <v>304.61</v>
      </c>
      <c r="C29" s="210">
        <v>0.274</v>
      </c>
      <c r="D29" s="158">
        <v>0.023673600000000003</v>
      </c>
      <c r="E29" s="158">
        <v>7.691533333333333</v>
      </c>
      <c r="F29" s="158">
        <v>0.18208628352000003</v>
      </c>
      <c r="G29" s="217" t="s">
        <v>90</v>
      </c>
      <c r="H29" s="159">
        <f t="shared" si="0"/>
        <v>22</v>
      </c>
      <c r="I29" s="326">
        <v>23409</v>
      </c>
      <c r="J29" s="210">
        <v>6.29921</v>
      </c>
      <c r="K29" s="210">
        <v>12.78563</v>
      </c>
      <c r="L29" s="210">
        <v>3.98976</v>
      </c>
    </row>
    <row r="30" spans="1:12" ht="16.5" customHeight="1">
      <c r="A30" s="209">
        <v>23422</v>
      </c>
      <c r="B30" s="210">
        <v>304.64</v>
      </c>
      <c r="C30" s="210">
        <v>0.276</v>
      </c>
      <c r="D30" s="158">
        <v>0.023846400000000004</v>
      </c>
      <c r="E30" s="158">
        <v>7.76091</v>
      </c>
      <c r="F30" s="158">
        <v>0.18506976422400004</v>
      </c>
      <c r="G30" s="217" t="s">
        <v>112</v>
      </c>
      <c r="H30" s="159">
        <f t="shared" si="0"/>
        <v>23</v>
      </c>
      <c r="I30" s="326">
        <v>23422</v>
      </c>
      <c r="J30" s="210">
        <v>1.55141</v>
      </c>
      <c r="K30" s="210">
        <v>9.35891</v>
      </c>
      <c r="L30" s="210">
        <v>12.37241</v>
      </c>
    </row>
    <row r="31" spans="1:12" ht="16.5" customHeight="1">
      <c r="A31" s="209">
        <v>23439</v>
      </c>
      <c r="B31" s="210">
        <v>304.64</v>
      </c>
      <c r="C31" s="210">
        <v>0.271</v>
      </c>
      <c r="D31" s="158">
        <v>0.023414400000000002</v>
      </c>
      <c r="E31" s="158">
        <v>22.53672333333333</v>
      </c>
      <c r="F31" s="158">
        <v>0.527683854816</v>
      </c>
      <c r="G31" s="220" t="s">
        <v>125</v>
      </c>
      <c r="H31" s="159">
        <f t="shared" si="0"/>
        <v>24</v>
      </c>
      <c r="I31" s="326">
        <v>23439</v>
      </c>
      <c r="J31" s="210">
        <v>22.43565</v>
      </c>
      <c r="K31" s="210">
        <v>27.15128</v>
      </c>
      <c r="L31" s="210">
        <v>18.02324</v>
      </c>
    </row>
    <row r="32" spans="1:12" ht="16.5" customHeight="1">
      <c r="A32" s="209">
        <v>23458</v>
      </c>
      <c r="B32" s="210">
        <v>304.65</v>
      </c>
      <c r="C32" s="210">
        <v>0.479</v>
      </c>
      <c r="D32" s="233">
        <v>0.0413856</v>
      </c>
      <c r="E32" s="233">
        <v>5.8538266666666665</v>
      </c>
      <c r="F32" s="233">
        <v>0.242264128896</v>
      </c>
      <c r="G32" s="234" t="s">
        <v>92</v>
      </c>
      <c r="H32" s="159">
        <f t="shared" si="0"/>
        <v>25</v>
      </c>
      <c r="I32" s="327">
        <v>23458</v>
      </c>
      <c r="J32" s="210">
        <v>3.63928</v>
      </c>
      <c r="K32" s="210">
        <v>8.62919</v>
      </c>
      <c r="L32" s="210">
        <v>5.29301</v>
      </c>
    </row>
    <row r="33" spans="1:12" ht="16.5" customHeight="1">
      <c r="A33" s="344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6"/>
    </row>
    <row r="34" spans="1:12" ht="16.5" customHeight="1">
      <c r="A34" s="221"/>
      <c r="B34" s="222"/>
      <c r="C34" s="222"/>
      <c r="D34" s="223"/>
      <c r="E34" s="223"/>
      <c r="F34" s="223"/>
      <c r="G34" s="224"/>
      <c r="H34" s="225"/>
      <c r="I34" s="221"/>
      <c r="J34" s="222"/>
      <c r="K34" s="222"/>
      <c r="L34" s="222"/>
    </row>
    <row r="35" spans="1:3" ht="16.5" customHeight="1">
      <c r="A35" s="154"/>
      <c r="B35" s="155"/>
      <c r="C35" s="155"/>
    </row>
    <row r="36" spans="1:3" ht="16.5" customHeight="1">
      <c r="A36" s="154"/>
      <c r="B36" s="155"/>
      <c r="C36" s="155"/>
    </row>
    <row r="37" spans="1:3" ht="16.5" customHeight="1">
      <c r="A37" s="154"/>
      <c r="B37" s="155"/>
      <c r="C37" s="155"/>
    </row>
    <row r="38" spans="1:3" ht="16.5" customHeight="1">
      <c r="A38" s="154"/>
      <c r="B38" s="155"/>
      <c r="C38" s="155"/>
    </row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17">
    <mergeCell ref="A33:L33"/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N22" sqref="N22"/>
    </sheetView>
  </sheetViews>
  <sheetFormatPr defaultColWidth="9.140625" defaultRowHeight="23.25"/>
  <cols>
    <col min="1" max="9" width="9.7109375" style="32" customWidth="1"/>
    <col min="10" max="16384" width="9.140625" style="32" customWidth="1"/>
  </cols>
  <sheetData>
    <row r="17" spans="4:6" ht="24" customHeight="1">
      <c r="D17" s="33" t="s">
        <v>76</v>
      </c>
      <c r="E17" s="34">
        <v>25</v>
      </c>
      <c r="F17" s="35" t="s">
        <v>77</v>
      </c>
    </row>
    <row r="34" spans="4:6" ht="23.25">
      <c r="D34" s="33" t="s">
        <v>78</v>
      </c>
      <c r="E34" s="34">
        <v>559</v>
      </c>
      <c r="F34" s="35" t="s">
        <v>77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Q349" sqref="Q349"/>
    </sheetView>
  </sheetViews>
  <sheetFormatPr defaultColWidth="11.421875" defaultRowHeight="23.25"/>
  <cols>
    <col min="1" max="1" width="9.140625" style="49" bestFit="1" customWidth="1"/>
    <col min="2" max="2" width="2.7109375" style="50" bestFit="1" customWidth="1"/>
    <col min="3" max="4" width="7.421875" style="51" customWidth="1"/>
    <col min="5" max="5" width="8.00390625" style="38" customWidth="1"/>
    <col min="6" max="6" width="8.7109375" style="39" customWidth="1"/>
    <col min="7" max="15" width="9.7109375" style="39" customWidth="1"/>
    <col min="16" max="16384" width="11.421875" style="39" customWidth="1"/>
  </cols>
  <sheetData>
    <row r="1" spans="1:17" ht="22.5" customHeight="1">
      <c r="A1" s="206">
        <v>23102</v>
      </c>
      <c r="B1" s="36">
        <v>37712</v>
      </c>
      <c r="C1"/>
      <c r="D1" s="37">
        <v>305.23</v>
      </c>
      <c r="F1" s="78"/>
      <c r="Q1" s="79"/>
    </row>
    <row r="2" spans="1:17" ht="22.5" customHeight="1">
      <c r="A2" s="206">
        <v>23103</v>
      </c>
      <c r="B2" s="36">
        <v>37713</v>
      </c>
      <c r="C2"/>
      <c r="D2" s="37">
        <v>304.7</v>
      </c>
      <c r="E2" s="38">
        <v>304.65</v>
      </c>
      <c r="Q2" s="79"/>
    </row>
    <row r="3" spans="1:17" ht="22.5" customHeight="1">
      <c r="A3" s="206">
        <v>23104</v>
      </c>
      <c r="B3" s="36">
        <v>37714</v>
      </c>
      <c r="C3"/>
      <c r="D3" s="37">
        <v>304.63</v>
      </c>
      <c r="Q3" s="79"/>
    </row>
    <row r="4" spans="1:17" ht="22.5" customHeight="1">
      <c r="A4" s="206">
        <v>23105</v>
      </c>
      <c r="B4" s="36">
        <v>37715</v>
      </c>
      <c r="C4"/>
      <c r="D4" s="37">
        <v>304.62</v>
      </c>
      <c r="Q4" s="79"/>
    </row>
    <row r="5" spans="1:17" ht="22.5" customHeight="1">
      <c r="A5" s="206">
        <v>23106</v>
      </c>
      <c r="B5" s="36">
        <v>37716</v>
      </c>
      <c r="C5"/>
      <c r="D5" s="37">
        <v>304.59</v>
      </c>
      <c r="Q5" s="79"/>
    </row>
    <row r="6" spans="1:17" ht="22.5" customHeight="1">
      <c r="A6" s="206">
        <v>23107</v>
      </c>
      <c r="B6" s="36">
        <v>37717</v>
      </c>
      <c r="C6"/>
      <c r="D6" s="37">
        <v>304.57</v>
      </c>
      <c r="Q6" s="79"/>
    </row>
    <row r="7" spans="1:17" ht="22.5" customHeight="1">
      <c r="A7" s="206">
        <v>23108</v>
      </c>
      <c r="B7" s="36">
        <v>37718</v>
      </c>
      <c r="C7"/>
      <c r="D7" s="37">
        <v>304.74</v>
      </c>
      <c r="Q7" s="79"/>
    </row>
    <row r="8" spans="1:17" ht="22.5" customHeight="1">
      <c r="A8" s="206">
        <v>23109</v>
      </c>
      <c r="B8" s="36">
        <v>37719</v>
      </c>
      <c r="C8"/>
      <c r="D8" s="37">
        <v>304.76</v>
      </c>
      <c r="Q8" s="79"/>
    </row>
    <row r="9" spans="1:17" ht="22.5" customHeight="1">
      <c r="A9" s="206">
        <v>23110</v>
      </c>
      <c r="B9" s="36">
        <v>37720</v>
      </c>
      <c r="C9"/>
      <c r="D9" s="37">
        <v>304.79</v>
      </c>
      <c r="Q9" s="79"/>
    </row>
    <row r="10" spans="1:17" ht="22.5" customHeight="1">
      <c r="A10" s="206">
        <v>23111</v>
      </c>
      <c r="B10" s="36">
        <v>37721</v>
      </c>
      <c r="C10"/>
      <c r="D10" s="37">
        <v>304.75</v>
      </c>
      <c r="Q10" s="79"/>
    </row>
    <row r="11" spans="1:17" ht="22.5" customHeight="1">
      <c r="A11" s="206">
        <v>23112</v>
      </c>
      <c r="B11" s="36">
        <v>37722</v>
      </c>
      <c r="C11"/>
      <c r="D11" s="37">
        <v>304.8</v>
      </c>
      <c r="E11" s="40"/>
      <c r="Q11" s="79"/>
    </row>
    <row r="12" spans="1:17" ht="22.5" customHeight="1">
      <c r="A12" s="206">
        <v>23113</v>
      </c>
      <c r="B12" s="36">
        <v>37723</v>
      </c>
      <c r="C12"/>
      <c r="D12" s="37">
        <v>304.8</v>
      </c>
      <c r="Q12" s="79"/>
    </row>
    <row r="13" spans="1:17" ht="22.5" customHeight="1">
      <c r="A13" s="206">
        <v>23114</v>
      </c>
      <c r="B13" s="36">
        <v>37724</v>
      </c>
      <c r="C13"/>
      <c r="D13" s="37">
        <v>304.8</v>
      </c>
      <c r="Q13" s="79"/>
    </row>
    <row r="14" spans="1:17" ht="22.5" customHeight="1">
      <c r="A14" s="206">
        <v>23115</v>
      </c>
      <c r="B14" s="36">
        <v>37725</v>
      </c>
      <c r="C14"/>
      <c r="D14" s="37">
        <v>304.81</v>
      </c>
      <c r="Q14" s="79"/>
    </row>
    <row r="15" spans="1:17" ht="22.5" customHeight="1">
      <c r="A15" s="206">
        <v>23116</v>
      </c>
      <c r="B15" s="36">
        <v>37726</v>
      </c>
      <c r="C15"/>
      <c r="D15" s="37">
        <v>304.85</v>
      </c>
      <c r="Q15" s="79"/>
    </row>
    <row r="16" spans="1:17" ht="22.5" customHeight="1">
      <c r="A16" s="206">
        <v>23117</v>
      </c>
      <c r="B16" s="36">
        <v>37727</v>
      </c>
      <c r="C16"/>
      <c r="D16" s="37">
        <v>304.9</v>
      </c>
      <c r="Q16" s="79"/>
    </row>
    <row r="17" spans="1:17" ht="22.5" customHeight="1">
      <c r="A17" s="206">
        <v>23118</v>
      </c>
      <c r="B17" s="36">
        <v>37728</v>
      </c>
      <c r="C17"/>
      <c r="D17" s="37">
        <v>304.9</v>
      </c>
      <c r="J17" s="41" t="s">
        <v>76</v>
      </c>
      <c r="K17" s="42">
        <v>25</v>
      </c>
      <c r="L17" s="43" t="s">
        <v>77</v>
      </c>
      <c r="Q17" s="79"/>
    </row>
    <row r="18" spans="1:17" ht="22.5" customHeight="1">
      <c r="A18" s="206">
        <v>23119</v>
      </c>
      <c r="B18" s="36">
        <v>37729</v>
      </c>
      <c r="C18"/>
      <c r="D18" s="37">
        <v>305.39</v>
      </c>
      <c r="Q18" s="79"/>
    </row>
    <row r="19" spans="1:17" ht="22.5" customHeight="1">
      <c r="A19" s="206">
        <v>23120</v>
      </c>
      <c r="B19" s="36">
        <v>37730</v>
      </c>
      <c r="C19"/>
      <c r="D19" s="37">
        <v>305.53</v>
      </c>
      <c r="F19" s="38">
        <v>304.74</v>
      </c>
      <c r="Q19" s="79"/>
    </row>
    <row r="20" spans="1:17" ht="22.5" customHeight="1">
      <c r="A20" s="206">
        <v>23121</v>
      </c>
      <c r="B20" s="36">
        <v>37731</v>
      </c>
      <c r="C20"/>
      <c r="D20" s="37">
        <v>305.52</v>
      </c>
      <c r="Q20" s="79"/>
    </row>
    <row r="21" spans="1:17" ht="22.5" customHeight="1">
      <c r="A21" s="206">
        <v>23122</v>
      </c>
      <c r="B21" s="36">
        <v>37732</v>
      </c>
      <c r="C21"/>
      <c r="D21" s="37">
        <v>305.39</v>
      </c>
      <c r="E21" s="38">
        <v>304.73</v>
      </c>
      <c r="Q21" s="79"/>
    </row>
    <row r="22" spans="1:17" ht="22.5" customHeight="1">
      <c r="A22" s="206">
        <v>23123</v>
      </c>
      <c r="B22" s="36">
        <v>37733</v>
      </c>
      <c r="C22"/>
      <c r="D22" s="37">
        <v>305.39</v>
      </c>
      <c r="Q22" s="79"/>
    </row>
    <row r="23" spans="1:17" ht="22.5" customHeight="1">
      <c r="A23" s="206">
        <v>23124</v>
      </c>
      <c r="B23" s="36">
        <v>37734</v>
      </c>
      <c r="C23"/>
      <c r="D23" s="37">
        <v>305.39</v>
      </c>
      <c r="Q23" s="79"/>
    </row>
    <row r="24" spans="1:17" ht="22.5" customHeight="1">
      <c r="A24" s="206">
        <v>23125</v>
      </c>
      <c r="B24" s="36">
        <v>37735</v>
      </c>
      <c r="C24"/>
      <c r="D24" s="37">
        <v>305.37</v>
      </c>
      <c r="Q24" s="79"/>
    </row>
    <row r="25" spans="1:17" ht="22.5" customHeight="1">
      <c r="A25" s="206">
        <v>23126</v>
      </c>
      <c r="B25" s="36">
        <v>37736</v>
      </c>
      <c r="C25"/>
      <c r="D25" s="37">
        <v>305.38</v>
      </c>
      <c r="Q25" s="79"/>
    </row>
    <row r="26" spans="1:17" ht="22.5" customHeight="1">
      <c r="A26" s="206">
        <v>23127</v>
      </c>
      <c r="B26" s="36">
        <v>37737</v>
      </c>
      <c r="C26"/>
      <c r="D26" s="37">
        <v>305.37</v>
      </c>
      <c r="Q26" s="79"/>
    </row>
    <row r="27" spans="1:19" ht="22.5" customHeight="1">
      <c r="A27" s="206">
        <v>23128</v>
      </c>
      <c r="B27" s="36">
        <v>37738</v>
      </c>
      <c r="C27"/>
      <c r="D27" s="37">
        <v>305.37</v>
      </c>
      <c r="G27" s="45"/>
      <c r="L27" s="45"/>
      <c r="M27" s="45"/>
      <c r="N27" s="45"/>
      <c r="O27" s="45"/>
      <c r="P27" s="45"/>
      <c r="Q27" s="79"/>
      <c r="R27" s="45"/>
      <c r="S27" s="45"/>
    </row>
    <row r="28" spans="1:19" s="45" customFormat="1" ht="22.5" customHeight="1">
      <c r="A28" s="206">
        <v>23129</v>
      </c>
      <c r="B28" s="36">
        <v>37739</v>
      </c>
      <c r="C28"/>
      <c r="D28" s="37">
        <v>305.36</v>
      </c>
      <c r="E28" s="46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79"/>
      <c r="R28" s="39"/>
      <c r="S28" s="39"/>
    </row>
    <row r="29" spans="1:17" ht="22.5" customHeight="1">
      <c r="A29" s="206">
        <v>23130</v>
      </c>
      <c r="B29" s="36">
        <v>37740</v>
      </c>
      <c r="C29"/>
      <c r="D29" s="37">
        <v>305.38</v>
      </c>
      <c r="Q29" s="79"/>
    </row>
    <row r="30" spans="1:17" ht="22.5" customHeight="1">
      <c r="A30" s="206">
        <v>23131</v>
      </c>
      <c r="B30" s="36">
        <v>37741</v>
      </c>
      <c r="C30"/>
      <c r="D30" s="37">
        <v>305.04</v>
      </c>
      <c r="Q30" s="79"/>
    </row>
    <row r="31" spans="1:17" ht="22.5" customHeight="1">
      <c r="A31" s="206">
        <v>23132</v>
      </c>
      <c r="B31" s="36">
        <v>37742</v>
      </c>
      <c r="C31"/>
      <c r="D31" s="37">
        <v>305.03</v>
      </c>
      <c r="Q31" s="79"/>
    </row>
    <row r="32" spans="1:4" ht="22.5" customHeight="1">
      <c r="A32" s="206">
        <v>23133</v>
      </c>
      <c r="B32" s="36">
        <v>37743</v>
      </c>
      <c r="C32"/>
      <c r="D32" s="37">
        <v>304.83</v>
      </c>
    </row>
    <row r="33" spans="1:4" ht="22.5" customHeight="1">
      <c r="A33" s="206">
        <v>23134</v>
      </c>
      <c r="B33" s="36">
        <v>37744</v>
      </c>
      <c r="C33"/>
      <c r="D33" s="37">
        <v>304.85</v>
      </c>
    </row>
    <row r="34" spans="1:12" ht="21" customHeight="1">
      <c r="A34" s="206">
        <v>23135</v>
      </c>
      <c r="B34" s="36">
        <v>37745</v>
      </c>
      <c r="C34"/>
      <c r="D34" s="37">
        <v>304.84</v>
      </c>
      <c r="J34" s="41" t="s">
        <v>76</v>
      </c>
      <c r="K34" s="42">
        <v>25</v>
      </c>
      <c r="L34" s="43" t="s">
        <v>77</v>
      </c>
    </row>
    <row r="35" spans="1:5" ht="21" customHeight="1">
      <c r="A35" s="206">
        <v>23136</v>
      </c>
      <c r="B35" s="36">
        <v>37746</v>
      </c>
      <c r="C35"/>
      <c r="D35" s="37">
        <v>304.84</v>
      </c>
      <c r="E35" s="38">
        <v>304.715</v>
      </c>
    </row>
    <row r="36" spans="1:4" ht="21" customHeight="1">
      <c r="A36" s="206">
        <v>23137</v>
      </c>
      <c r="B36" s="36">
        <v>37747</v>
      </c>
      <c r="C36"/>
      <c r="D36" s="37">
        <v>304.83</v>
      </c>
    </row>
    <row r="37" spans="1:4" ht="21" customHeight="1">
      <c r="A37" s="206">
        <v>23138</v>
      </c>
      <c r="B37" s="36">
        <v>37748</v>
      </c>
      <c r="C37"/>
      <c r="D37" s="37">
        <v>304.84</v>
      </c>
    </row>
    <row r="38" spans="1:5" ht="21" customHeight="1">
      <c r="A38" s="206">
        <v>23139</v>
      </c>
      <c r="B38" s="36">
        <v>37749</v>
      </c>
      <c r="C38"/>
      <c r="D38" s="37">
        <v>304.85</v>
      </c>
      <c r="E38" s="44"/>
    </row>
    <row r="39" spans="1:4" ht="23.25">
      <c r="A39" s="206">
        <v>23140</v>
      </c>
      <c r="B39" s="36">
        <v>37750</v>
      </c>
      <c r="C39"/>
      <c r="D39" s="37">
        <v>304.85</v>
      </c>
    </row>
    <row r="40" spans="1:4" ht="23.25">
      <c r="A40" s="206">
        <v>23141</v>
      </c>
      <c r="B40" s="36">
        <v>37751</v>
      </c>
      <c r="C40"/>
      <c r="D40" s="37">
        <v>304.84</v>
      </c>
    </row>
    <row r="41" spans="1:4" ht="23.25">
      <c r="A41" s="206">
        <v>23142</v>
      </c>
      <c r="B41" s="36">
        <v>37752</v>
      </c>
      <c r="C41"/>
      <c r="D41" s="37">
        <v>304.88</v>
      </c>
    </row>
    <row r="42" spans="1:4" ht="23.25">
      <c r="A42" s="206">
        <v>23143</v>
      </c>
      <c r="B42" s="36">
        <v>37753</v>
      </c>
      <c r="C42"/>
      <c r="D42" s="37">
        <v>304.89</v>
      </c>
    </row>
    <row r="43" spans="1:4" ht="23.25">
      <c r="A43" s="206">
        <v>23144</v>
      </c>
      <c r="B43" s="36">
        <v>37754</v>
      </c>
      <c r="C43"/>
      <c r="D43" s="37">
        <v>304.85</v>
      </c>
    </row>
    <row r="44" spans="1:4" ht="23.25">
      <c r="A44" s="206">
        <v>23145</v>
      </c>
      <c r="B44" s="36">
        <v>37755</v>
      </c>
      <c r="C44"/>
      <c r="D44" s="37">
        <v>304.85</v>
      </c>
    </row>
    <row r="45" spans="1:4" ht="23.25">
      <c r="A45" s="206">
        <v>23146</v>
      </c>
      <c r="B45" s="36">
        <v>37756</v>
      </c>
      <c r="C45"/>
      <c r="D45" s="37">
        <v>304.73</v>
      </c>
    </row>
    <row r="46" spans="1:4" ht="23.25">
      <c r="A46" s="206">
        <v>23147</v>
      </c>
      <c r="B46" s="36">
        <v>37757</v>
      </c>
      <c r="C46"/>
      <c r="D46" s="37">
        <v>304.76</v>
      </c>
    </row>
    <row r="47" spans="1:4" ht="23.25">
      <c r="A47" s="206">
        <v>23148</v>
      </c>
      <c r="B47" s="36">
        <v>37758</v>
      </c>
      <c r="C47"/>
      <c r="D47" s="37">
        <v>304.76</v>
      </c>
    </row>
    <row r="48" spans="1:5" ht="23.25">
      <c r="A48" s="206">
        <v>23149</v>
      </c>
      <c r="B48" s="36">
        <v>37759</v>
      </c>
      <c r="C48"/>
      <c r="D48" s="37">
        <v>304.76</v>
      </c>
      <c r="E48" s="38">
        <v>304.68</v>
      </c>
    </row>
    <row r="49" spans="1:4" ht="23.25">
      <c r="A49" s="206">
        <v>23150</v>
      </c>
      <c r="B49" s="36">
        <v>37760</v>
      </c>
      <c r="C49"/>
      <c r="D49" s="37">
        <v>304.77</v>
      </c>
    </row>
    <row r="50" spans="1:4" ht="23.25">
      <c r="A50" s="206">
        <v>23151</v>
      </c>
      <c r="B50" s="36">
        <v>37761</v>
      </c>
      <c r="C50"/>
      <c r="D50" s="37">
        <v>304.77</v>
      </c>
    </row>
    <row r="51" spans="1:4" ht="23.25">
      <c r="A51" s="206">
        <v>23152</v>
      </c>
      <c r="B51" s="36">
        <v>37762</v>
      </c>
      <c r="C51"/>
      <c r="D51" s="37">
        <v>304.77</v>
      </c>
    </row>
    <row r="52" spans="1:4" ht="23.25">
      <c r="A52" s="206">
        <v>23153</v>
      </c>
      <c r="B52" s="36">
        <v>37763</v>
      </c>
      <c r="C52"/>
      <c r="D52" s="37">
        <v>304.77</v>
      </c>
    </row>
    <row r="53" spans="1:4" ht="23.25">
      <c r="A53" s="206">
        <v>23154</v>
      </c>
      <c r="B53" s="36">
        <v>37764</v>
      </c>
      <c r="C53"/>
      <c r="D53" s="37">
        <v>304.76</v>
      </c>
    </row>
    <row r="54" spans="1:4" ht="23.25">
      <c r="A54" s="206">
        <v>23155</v>
      </c>
      <c r="B54" s="36">
        <v>37765</v>
      </c>
      <c r="C54"/>
      <c r="D54" s="37">
        <v>304.76</v>
      </c>
    </row>
    <row r="55" spans="1:4" ht="23.25">
      <c r="A55" s="206">
        <v>23156</v>
      </c>
      <c r="B55" s="36">
        <v>37766</v>
      </c>
      <c r="C55"/>
      <c r="D55" s="37">
        <v>304.74</v>
      </c>
    </row>
    <row r="56" spans="1:4" ht="23.25">
      <c r="A56" s="206">
        <v>23157</v>
      </c>
      <c r="B56" s="36">
        <v>37767</v>
      </c>
      <c r="C56"/>
      <c r="D56" s="37">
        <v>304.77</v>
      </c>
    </row>
    <row r="57" spans="1:4" ht="23.25">
      <c r="A57" s="206">
        <v>23158</v>
      </c>
      <c r="B57" s="36">
        <v>37768</v>
      </c>
      <c r="C57"/>
      <c r="D57" s="37">
        <v>304.76</v>
      </c>
    </row>
    <row r="58" spans="1:5" ht="23.25">
      <c r="A58" s="206">
        <v>23159</v>
      </c>
      <c r="B58" s="36">
        <v>37769</v>
      </c>
      <c r="C58"/>
      <c r="D58" s="37">
        <v>304.77</v>
      </c>
      <c r="E58" s="44"/>
    </row>
    <row r="59" spans="1:4" ht="23.25">
      <c r="A59" s="206">
        <v>23160</v>
      </c>
      <c r="B59" s="36">
        <v>37770</v>
      </c>
      <c r="C59"/>
      <c r="D59" s="37">
        <v>304.76</v>
      </c>
    </row>
    <row r="60" spans="1:4" ht="23.25">
      <c r="A60" s="206">
        <v>23161</v>
      </c>
      <c r="B60" s="36">
        <v>37771</v>
      </c>
      <c r="C60"/>
      <c r="D60" s="37">
        <v>304.78</v>
      </c>
    </row>
    <row r="61" spans="1:4" ht="23.25">
      <c r="A61" s="206">
        <v>23162</v>
      </c>
      <c r="B61" s="36">
        <v>37772</v>
      </c>
      <c r="C61"/>
      <c r="D61" s="37">
        <v>304.78</v>
      </c>
    </row>
    <row r="62" spans="1:4" ht="23.25">
      <c r="A62" s="206">
        <v>23163</v>
      </c>
      <c r="B62" s="36">
        <v>37773</v>
      </c>
      <c r="C62"/>
      <c r="D62" s="37">
        <v>304.77</v>
      </c>
    </row>
    <row r="63" spans="1:4" ht="23.25">
      <c r="A63" s="206">
        <v>23164</v>
      </c>
      <c r="B63" s="36">
        <v>37774</v>
      </c>
      <c r="C63"/>
      <c r="D63" s="37">
        <v>304.75</v>
      </c>
    </row>
    <row r="64" spans="1:4" ht="23.25">
      <c r="A64" s="206">
        <v>23165</v>
      </c>
      <c r="B64" s="36">
        <v>37775</v>
      </c>
      <c r="C64"/>
      <c r="D64" s="37">
        <v>304.78</v>
      </c>
    </row>
    <row r="65" spans="1:4" ht="23.25">
      <c r="A65" s="206">
        <v>23166</v>
      </c>
      <c r="B65" s="36">
        <v>37776</v>
      </c>
      <c r="C65"/>
      <c r="D65" s="37">
        <v>304.78</v>
      </c>
    </row>
    <row r="66" spans="1:4" ht="23.25">
      <c r="A66" s="206">
        <v>23167</v>
      </c>
      <c r="B66" s="36">
        <v>37777</v>
      </c>
      <c r="C66"/>
      <c r="D66" s="37">
        <v>304.78</v>
      </c>
    </row>
    <row r="67" spans="1:4" ht="23.25">
      <c r="A67" s="206">
        <v>23168</v>
      </c>
      <c r="B67" s="36">
        <v>37778</v>
      </c>
      <c r="C67"/>
      <c r="D67" s="37">
        <v>304.79</v>
      </c>
    </row>
    <row r="68" spans="1:4" ht="23.25">
      <c r="A68" s="206">
        <v>23169</v>
      </c>
      <c r="B68" s="36">
        <v>37779</v>
      </c>
      <c r="C68"/>
      <c r="D68" s="37">
        <v>304.76</v>
      </c>
    </row>
    <row r="69" spans="1:5" ht="23.25">
      <c r="A69" s="206">
        <v>23170</v>
      </c>
      <c r="B69" s="36">
        <v>37780</v>
      </c>
      <c r="C69"/>
      <c r="D69" s="37">
        <v>304.77</v>
      </c>
      <c r="E69" s="38">
        <v>304.63</v>
      </c>
    </row>
    <row r="70" spans="1:4" ht="23.25">
      <c r="A70" s="206">
        <v>23171</v>
      </c>
      <c r="B70" s="36">
        <v>37781</v>
      </c>
      <c r="C70"/>
      <c r="D70" s="37">
        <v>304.79</v>
      </c>
    </row>
    <row r="71" spans="1:4" ht="23.25">
      <c r="A71" s="206">
        <v>23172</v>
      </c>
      <c r="B71" s="36">
        <v>37782</v>
      </c>
      <c r="C71"/>
      <c r="D71" s="37">
        <v>304.77</v>
      </c>
    </row>
    <row r="72" spans="1:4" ht="23.25">
      <c r="A72" s="206">
        <v>23173</v>
      </c>
      <c r="B72" s="36">
        <v>37783</v>
      </c>
      <c r="C72"/>
      <c r="D72" s="37">
        <v>304.72</v>
      </c>
    </row>
    <row r="73" spans="1:6" ht="23.25">
      <c r="A73" s="206">
        <v>23174</v>
      </c>
      <c r="B73" s="36">
        <v>37784</v>
      </c>
      <c r="C73"/>
      <c r="D73" s="37">
        <v>304.76</v>
      </c>
      <c r="F73" s="38">
        <v>304.6</v>
      </c>
    </row>
    <row r="74" spans="1:4" ht="23.25">
      <c r="A74" s="206">
        <v>23175</v>
      </c>
      <c r="B74" s="36">
        <v>37785</v>
      </c>
      <c r="C74"/>
      <c r="D74" s="37">
        <v>304.77</v>
      </c>
    </row>
    <row r="75" spans="1:4" ht="23.25">
      <c r="A75" s="206">
        <v>23176</v>
      </c>
      <c r="B75" s="36">
        <v>37786</v>
      </c>
      <c r="C75"/>
      <c r="D75" s="37">
        <v>304.56</v>
      </c>
    </row>
    <row r="76" spans="1:4" ht="23.25">
      <c r="A76" s="206">
        <v>23177</v>
      </c>
      <c r="B76" s="36">
        <v>37787</v>
      </c>
      <c r="C76"/>
      <c r="D76" s="37">
        <v>304.65</v>
      </c>
    </row>
    <row r="77" spans="1:4" ht="23.25">
      <c r="A77" s="206">
        <v>23178</v>
      </c>
      <c r="B77" s="36">
        <v>37788</v>
      </c>
      <c r="C77"/>
      <c r="D77" s="37">
        <v>304.75</v>
      </c>
    </row>
    <row r="78" spans="1:4" ht="23.25">
      <c r="A78" s="206">
        <v>23179</v>
      </c>
      <c r="B78" s="36">
        <v>37789</v>
      </c>
      <c r="C78"/>
      <c r="D78" s="37">
        <v>304.77</v>
      </c>
    </row>
    <row r="79" spans="1:4" ht="23.25">
      <c r="A79" s="206">
        <v>23180</v>
      </c>
      <c r="B79" s="36">
        <v>37790</v>
      </c>
      <c r="C79"/>
      <c r="D79" s="37">
        <v>304.77</v>
      </c>
    </row>
    <row r="80" spans="1:4" ht="23.25">
      <c r="A80" s="206">
        <v>23181</v>
      </c>
      <c r="B80" s="36">
        <v>37791</v>
      </c>
      <c r="C80"/>
      <c r="D80" s="37">
        <v>304.57</v>
      </c>
    </row>
    <row r="81" spans="1:4" ht="23.25">
      <c r="A81" s="206">
        <v>23182</v>
      </c>
      <c r="B81" s="36">
        <v>37792</v>
      </c>
      <c r="C81"/>
      <c r="D81" s="37">
        <v>304.76</v>
      </c>
    </row>
    <row r="82" spans="1:4" ht="23.25">
      <c r="A82" s="206">
        <v>23183</v>
      </c>
      <c r="B82" s="36">
        <v>37793</v>
      </c>
      <c r="C82"/>
      <c r="D82" s="37">
        <v>304.76</v>
      </c>
    </row>
    <row r="83" spans="1:4" ht="23.25">
      <c r="A83" s="206">
        <v>23184</v>
      </c>
      <c r="B83" s="36">
        <v>37794</v>
      </c>
      <c r="C83"/>
      <c r="D83" s="37">
        <v>304.76</v>
      </c>
    </row>
    <row r="84" spans="1:5" ht="23.25">
      <c r="A84" s="206">
        <v>23185</v>
      </c>
      <c r="B84" s="36">
        <v>37795</v>
      </c>
      <c r="C84"/>
      <c r="D84" s="37">
        <v>304.77</v>
      </c>
      <c r="E84" s="44"/>
    </row>
    <row r="85" spans="1:5" ht="23.25">
      <c r="A85" s="206">
        <v>23186</v>
      </c>
      <c r="B85" s="36">
        <v>37796</v>
      </c>
      <c r="C85"/>
      <c r="D85" s="37">
        <v>304.78</v>
      </c>
      <c r="E85" s="38">
        <v>304.67</v>
      </c>
    </row>
    <row r="86" spans="1:4" ht="23.25">
      <c r="A86" s="206">
        <v>23187</v>
      </c>
      <c r="B86" s="36">
        <v>37797</v>
      </c>
      <c r="C86"/>
      <c r="D86" s="37">
        <v>304.76</v>
      </c>
    </row>
    <row r="87" spans="1:5" ht="23.25">
      <c r="A87" s="206">
        <v>23188</v>
      </c>
      <c r="B87" s="36">
        <v>37798</v>
      </c>
      <c r="C87"/>
      <c r="D87" s="37">
        <v>304.77</v>
      </c>
      <c r="E87" s="44"/>
    </row>
    <row r="88" spans="1:4" ht="23.25">
      <c r="A88" s="206">
        <v>23189</v>
      </c>
      <c r="B88" s="36">
        <v>37799</v>
      </c>
      <c r="C88"/>
      <c r="D88" s="37">
        <v>304.81</v>
      </c>
    </row>
    <row r="89" spans="1:4" ht="23.25">
      <c r="A89" s="206">
        <v>23190</v>
      </c>
      <c r="B89" s="36">
        <v>37800</v>
      </c>
      <c r="C89"/>
      <c r="D89" s="37">
        <v>304.85</v>
      </c>
    </row>
    <row r="90" spans="1:4" ht="23.25">
      <c r="A90" s="206">
        <v>23191</v>
      </c>
      <c r="B90" s="36">
        <v>37801</v>
      </c>
      <c r="C90"/>
      <c r="D90" s="37">
        <v>304.83</v>
      </c>
    </row>
    <row r="91" spans="1:4" ht="23.25">
      <c r="A91" s="206">
        <v>23192</v>
      </c>
      <c r="B91" s="36">
        <v>37802</v>
      </c>
      <c r="C91"/>
      <c r="D91" s="37">
        <v>304.8</v>
      </c>
    </row>
    <row r="92" spans="1:4" ht="23.25">
      <c r="A92" s="206">
        <v>23193</v>
      </c>
      <c r="B92" s="36">
        <v>37803</v>
      </c>
      <c r="C92"/>
      <c r="D92" s="37">
        <v>304.8</v>
      </c>
    </row>
    <row r="93" spans="1:7" ht="23.25">
      <c r="A93" s="206">
        <v>23194</v>
      </c>
      <c r="B93" s="36">
        <v>37804</v>
      </c>
      <c r="C93"/>
      <c r="D93" s="37">
        <v>304.78</v>
      </c>
      <c r="G93" s="39" t="s">
        <v>184</v>
      </c>
    </row>
    <row r="94" spans="1:4" ht="23.25">
      <c r="A94" s="206">
        <v>23195</v>
      </c>
      <c r="B94" s="36">
        <v>37805</v>
      </c>
      <c r="C94"/>
      <c r="D94" s="37">
        <v>304.81</v>
      </c>
    </row>
    <row r="95" spans="1:5" ht="23.25">
      <c r="A95" s="206">
        <v>23196</v>
      </c>
      <c r="B95" s="36">
        <v>37806</v>
      </c>
      <c r="C95"/>
      <c r="D95" s="37">
        <v>305.31</v>
      </c>
      <c r="E95" s="38" t="s">
        <v>185</v>
      </c>
    </row>
    <row r="96" spans="1:4" ht="23.25">
      <c r="A96" s="206">
        <v>23197</v>
      </c>
      <c r="B96" s="36">
        <v>37807</v>
      </c>
      <c r="C96"/>
      <c r="D96" s="37">
        <v>305.38</v>
      </c>
    </row>
    <row r="97" spans="1:4" ht="23.25">
      <c r="A97" s="206">
        <v>23198</v>
      </c>
      <c r="B97" s="36">
        <v>37808</v>
      </c>
      <c r="C97"/>
      <c r="D97" s="37">
        <v>305.37</v>
      </c>
    </row>
    <row r="98" spans="1:6" ht="23.25">
      <c r="A98" s="206">
        <v>23199</v>
      </c>
      <c r="B98" s="36">
        <v>37809</v>
      </c>
      <c r="C98"/>
      <c r="D98" s="37">
        <v>305.44</v>
      </c>
      <c r="F98" s="39" t="s">
        <v>186</v>
      </c>
    </row>
    <row r="99" spans="1:4" ht="23.25">
      <c r="A99" s="206">
        <v>23200</v>
      </c>
      <c r="B99" s="36">
        <v>37810</v>
      </c>
      <c r="C99"/>
      <c r="D99" s="37">
        <v>305.49</v>
      </c>
    </row>
    <row r="100" spans="1:5" ht="23.25">
      <c r="A100" s="206">
        <v>23201</v>
      </c>
      <c r="B100" s="36">
        <v>37811</v>
      </c>
      <c r="C100"/>
      <c r="D100" s="37">
        <v>305.49</v>
      </c>
      <c r="E100" s="38">
        <v>304.77</v>
      </c>
    </row>
    <row r="101" spans="1:4" ht="23.25">
      <c r="A101" s="206">
        <v>23202</v>
      </c>
      <c r="B101" s="36">
        <v>37812</v>
      </c>
      <c r="C101"/>
      <c r="D101" s="37">
        <v>305.49</v>
      </c>
    </row>
    <row r="102" spans="1:4" ht="23.25">
      <c r="A102" s="206">
        <v>23203</v>
      </c>
      <c r="B102" s="36">
        <v>37813</v>
      </c>
      <c r="C102"/>
      <c r="D102" s="37">
        <v>305.49</v>
      </c>
    </row>
    <row r="103" spans="1:4" ht="23.25">
      <c r="A103" s="206">
        <v>23204</v>
      </c>
      <c r="B103" s="36">
        <v>37814</v>
      </c>
      <c r="C103"/>
      <c r="D103" s="37">
        <v>305.47</v>
      </c>
    </row>
    <row r="104" spans="1:4" ht="23.25">
      <c r="A104" s="206">
        <v>23205</v>
      </c>
      <c r="B104" s="36">
        <v>37815</v>
      </c>
      <c r="C104"/>
      <c r="D104" s="37">
        <v>305.47</v>
      </c>
    </row>
    <row r="105" spans="1:4" ht="23.25">
      <c r="A105" s="206">
        <v>23206</v>
      </c>
      <c r="B105" s="36">
        <v>37816</v>
      </c>
      <c r="C105"/>
      <c r="D105" s="37">
        <v>305.47</v>
      </c>
    </row>
    <row r="106" spans="1:4" ht="23.25">
      <c r="A106" s="206">
        <v>23207</v>
      </c>
      <c r="B106" s="36">
        <v>37817</v>
      </c>
      <c r="C106"/>
      <c r="D106" s="37">
        <v>305.45</v>
      </c>
    </row>
    <row r="107" spans="1:5" ht="23.25">
      <c r="A107" s="206">
        <v>23208</v>
      </c>
      <c r="B107" s="36">
        <v>37818</v>
      </c>
      <c r="C107"/>
      <c r="D107" s="37">
        <v>305.44</v>
      </c>
      <c r="E107" s="44"/>
    </row>
    <row r="108" spans="1:4" ht="23.25">
      <c r="A108" s="206">
        <v>23209</v>
      </c>
      <c r="B108" s="36">
        <v>37819</v>
      </c>
      <c r="C108"/>
      <c r="D108" s="37">
        <v>305.44</v>
      </c>
    </row>
    <row r="109" spans="1:4" ht="23.25">
      <c r="A109" s="206">
        <v>23210</v>
      </c>
      <c r="B109" s="36">
        <v>37820</v>
      </c>
      <c r="C109"/>
      <c r="D109" s="37">
        <v>305.42</v>
      </c>
    </row>
    <row r="110" spans="1:4" ht="23.25">
      <c r="A110" s="206">
        <v>23211</v>
      </c>
      <c r="B110" s="36">
        <v>37821</v>
      </c>
      <c r="C110"/>
      <c r="D110" s="37">
        <v>305.43</v>
      </c>
    </row>
    <row r="111" spans="1:5" ht="23.25">
      <c r="A111" s="206">
        <v>23212</v>
      </c>
      <c r="B111" s="36">
        <v>37822</v>
      </c>
      <c r="C111"/>
      <c r="D111" s="37">
        <v>305.42</v>
      </c>
      <c r="E111" s="38">
        <v>304.7</v>
      </c>
    </row>
    <row r="112" spans="1:4" ht="23.25">
      <c r="A112" s="206">
        <v>23213</v>
      </c>
      <c r="B112" s="36">
        <v>37823</v>
      </c>
      <c r="C112"/>
      <c r="D112" s="37">
        <v>305.42</v>
      </c>
    </row>
    <row r="113" spans="1:4" ht="23.25">
      <c r="A113" s="206">
        <v>23214</v>
      </c>
      <c r="B113" s="36">
        <v>37824</v>
      </c>
      <c r="C113"/>
      <c r="D113" s="37">
        <v>305.35</v>
      </c>
    </row>
    <row r="114" spans="1:4" ht="23.25">
      <c r="A114" s="206">
        <v>23215</v>
      </c>
      <c r="B114" s="36">
        <v>37825</v>
      </c>
      <c r="C114"/>
      <c r="D114" s="37">
        <v>305.35</v>
      </c>
    </row>
    <row r="115" spans="1:4" ht="23.25">
      <c r="A115" s="206">
        <v>23216</v>
      </c>
      <c r="B115" s="36">
        <v>37826</v>
      </c>
      <c r="C115"/>
      <c r="D115" s="37">
        <v>305.34</v>
      </c>
    </row>
    <row r="116" spans="1:4" ht="23.25">
      <c r="A116" s="206">
        <v>23217</v>
      </c>
      <c r="B116" s="36">
        <v>37827</v>
      </c>
      <c r="C116"/>
      <c r="D116" s="37">
        <v>305.35</v>
      </c>
    </row>
    <row r="117" spans="1:4" ht="23.25">
      <c r="A117" s="206">
        <v>23218</v>
      </c>
      <c r="B117" s="36">
        <v>37828</v>
      </c>
      <c r="C117"/>
      <c r="D117" s="37">
        <v>305.46</v>
      </c>
    </row>
    <row r="118" spans="1:4" ht="23.25">
      <c r="A118" s="206">
        <v>23219</v>
      </c>
      <c r="B118" s="36">
        <v>37829</v>
      </c>
      <c r="C118"/>
      <c r="D118" s="37">
        <v>305.48</v>
      </c>
    </row>
    <row r="119" spans="1:4" ht="23.25">
      <c r="A119" s="206">
        <v>23220</v>
      </c>
      <c r="B119" s="36">
        <v>37830</v>
      </c>
      <c r="C119"/>
      <c r="D119" s="37">
        <v>305.56</v>
      </c>
    </row>
    <row r="120" spans="1:4" ht="23.25">
      <c r="A120" s="206">
        <v>23221</v>
      </c>
      <c r="B120" s="36">
        <v>37831</v>
      </c>
      <c r="C120"/>
      <c r="D120" s="37">
        <v>305.47</v>
      </c>
    </row>
    <row r="121" spans="1:4" ht="23.25">
      <c r="A121" s="206">
        <v>23222</v>
      </c>
      <c r="B121" s="36">
        <v>37832</v>
      </c>
      <c r="C121"/>
      <c r="D121" s="37">
        <v>305.47</v>
      </c>
    </row>
    <row r="122" spans="1:4" ht="23.25">
      <c r="A122" s="206">
        <v>23223</v>
      </c>
      <c r="B122" s="36">
        <v>37833</v>
      </c>
      <c r="C122"/>
      <c r="D122" s="37">
        <v>305.48</v>
      </c>
    </row>
    <row r="123" spans="1:4" ht="23.25">
      <c r="A123" s="206">
        <v>23224</v>
      </c>
      <c r="B123" s="36">
        <v>37834</v>
      </c>
      <c r="C123"/>
      <c r="D123" s="37">
        <v>305.47</v>
      </c>
    </row>
    <row r="124" spans="1:4" ht="23.25">
      <c r="A124" s="206">
        <v>23225</v>
      </c>
      <c r="B124" s="36">
        <v>37835</v>
      </c>
      <c r="C124"/>
      <c r="D124" s="37">
        <v>306.1</v>
      </c>
    </row>
    <row r="125" spans="1:4" ht="23.25">
      <c r="A125" s="206">
        <v>23226</v>
      </c>
      <c r="B125" s="36">
        <v>37836</v>
      </c>
      <c r="C125"/>
      <c r="D125" s="37">
        <v>305.8</v>
      </c>
    </row>
    <row r="126" spans="1:5" ht="23.25">
      <c r="A126" s="206">
        <v>23227</v>
      </c>
      <c r="B126" s="36">
        <v>37837</v>
      </c>
      <c r="C126"/>
      <c r="D126" s="37">
        <v>305.71</v>
      </c>
      <c r="E126" s="38">
        <v>304.93</v>
      </c>
    </row>
    <row r="127" spans="1:4" ht="23.25">
      <c r="A127" s="206">
        <v>23228</v>
      </c>
      <c r="B127" s="36">
        <v>37838</v>
      </c>
      <c r="C127"/>
      <c r="D127" s="37">
        <v>304.8</v>
      </c>
    </row>
    <row r="128" spans="1:4" ht="23.25">
      <c r="A128" s="206">
        <v>23229</v>
      </c>
      <c r="B128" s="36">
        <v>37839</v>
      </c>
      <c r="C128"/>
      <c r="D128" s="37">
        <v>304.66</v>
      </c>
    </row>
    <row r="129" spans="1:4" ht="23.25">
      <c r="A129" s="206">
        <v>23230</v>
      </c>
      <c r="B129" s="36">
        <v>37840</v>
      </c>
      <c r="C129"/>
      <c r="D129" s="37">
        <v>304.64</v>
      </c>
    </row>
    <row r="130" spans="1:4" ht="23.25">
      <c r="A130" s="206">
        <v>23231</v>
      </c>
      <c r="B130" s="36">
        <v>37841</v>
      </c>
      <c r="C130"/>
      <c r="D130" s="37">
        <v>304.67</v>
      </c>
    </row>
    <row r="131" spans="1:4" ht="23.25">
      <c r="A131" s="206">
        <v>23232</v>
      </c>
      <c r="B131" s="36">
        <v>37842</v>
      </c>
      <c r="C131"/>
      <c r="D131" s="37">
        <v>304.65</v>
      </c>
    </row>
    <row r="132" spans="1:4" ht="23.25">
      <c r="A132" s="206">
        <v>23233</v>
      </c>
      <c r="B132" s="36">
        <v>37843</v>
      </c>
      <c r="C132"/>
      <c r="D132" s="37">
        <v>304.66</v>
      </c>
    </row>
    <row r="133" spans="1:4" ht="23.25">
      <c r="A133" s="206">
        <v>23234</v>
      </c>
      <c r="B133" s="36">
        <v>37844</v>
      </c>
      <c r="C133"/>
      <c r="D133" s="37">
        <v>304.66</v>
      </c>
    </row>
    <row r="134" spans="1:4" ht="23.25">
      <c r="A134" s="206">
        <v>23235</v>
      </c>
      <c r="B134" s="36">
        <v>37845</v>
      </c>
      <c r="C134"/>
      <c r="D134" s="37">
        <v>304.65</v>
      </c>
    </row>
    <row r="135" spans="1:5" ht="23.25">
      <c r="A135" s="206">
        <v>23236</v>
      </c>
      <c r="B135" s="36">
        <v>37846</v>
      </c>
      <c r="C135"/>
      <c r="D135" s="37">
        <v>304.71</v>
      </c>
      <c r="E135" s="44"/>
    </row>
    <row r="136" spans="1:4" ht="23.25">
      <c r="A136" s="206">
        <v>23237</v>
      </c>
      <c r="B136" s="36">
        <v>37847</v>
      </c>
      <c r="C136"/>
      <c r="D136" s="37">
        <v>304.68</v>
      </c>
    </row>
    <row r="137" spans="1:4" ht="23.25">
      <c r="A137" s="206">
        <v>23238</v>
      </c>
      <c r="B137" s="36">
        <v>37848</v>
      </c>
      <c r="C137"/>
      <c r="D137" s="37">
        <v>304.74</v>
      </c>
    </row>
    <row r="138" spans="1:4" ht="23.25">
      <c r="A138" s="206">
        <v>23239</v>
      </c>
      <c r="B138" s="36">
        <v>37849</v>
      </c>
      <c r="C138"/>
      <c r="D138" s="37">
        <v>304.73</v>
      </c>
    </row>
    <row r="139" spans="1:5" ht="23.25">
      <c r="A139" s="206">
        <v>23240</v>
      </c>
      <c r="B139" s="36">
        <v>37850</v>
      </c>
      <c r="C139"/>
      <c r="D139" s="37">
        <v>304.68</v>
      </c>
      <c r="E139" s="38">
        <v>304.67</v>
      </c>
    </row>
    <row r="140" spans="1:4" ht="23.25">
      <c r="A140" s="206">
        <v>23241</v>
      </c>
      <c r="B140" s="36">
        <v>37851</v>
      </c>
      <c r="C140"/>
      <c r="D140" s="37">
        <v>304.64</v>
      </c>
    </row>
    <row r="141" spans="1:4" ht="23.25">
      <c r="A141" s="206">
        <v>23242</v>
      </c>
      <c r="B141" s="36">
        <v>37852</v>
      </c>
      <c r="C141"/>
      <c r="D141" s="37">
        <v>304.62</v>
      </c>
    </row>
    <row r="142" spans="1:4" ht="23.25">
      <c r="A142" s="206">
        <v>23243</v>
      </c>
      <c r="B142" s="36">
        <v>37853</v>
      </c>
      <c r="C142"/>
      <c r="D142" s="37">
        <v>304.61</v>
      </c>
    </row>
    <row r="143" spans="1:4" ht="23.25">
      <c r="A143" s="206">
        <v>23244</v>
      </c>
      <c r="B143" s="36">
        <v>37854</v>
      </c>
      <c r="C143"/>
      <c r="D143" s="37">
        <v>304.67</v>
      </c>
    </row>
    <row r="144" spans="1:4" ht="23.25">
      <c r="A144" s="206">
        <v>23245</v>
      </c>
      <c r="B144" s="36">
        <v>37855</v>
      </c>
      <c r="C144"/>
      <c r="D144" s="37">
        <v>304.9</v>
      </c>
    </row>
    <row r="145" spans="1:4" ht="23.25">
      <c r="A145" s="206">
        <v>23246</v>
      </c>
      <c r="B145" s="36">
        <v>37856</v>
      </c>
      <c r="C145"/>
      <c r="D145" s="37">
        <v>304.78</v>
      </c>
    </row>
    <row r="146" spans="1:4" ht="23.25">
      <c r="A146" s="206">
        <v>23247</v>
      </c>
      <c r="B146" s="36">
        <v>37857</v>
      </c>
      <c r="C146"/>
      <c r="D146" s="37">
        <v>304.76</v>
      </c>
    </row>
    <row r="147" spans="1:4" ht="23.25">
      <c r="A147" s="206">
        <v>23248</v>
      </c>
      <c r="B147" s="36">
        <v>37858</v>
      </c>
      <c r="C147"/>
      <c r="D147" s="37">
        <v>304.72</v>
      </c>
    </row>
    <row r="148" spans="1:5" ht="23.25">
      <c r="A148" s="206">
        <v>23249</v>
      </c>
      <c r="B148" s="36">
        <v>37859</v>
      </c>
      <c r="C148"/>
      <c r="D148" s="37">
        <v>304.69</v>
      </c>
      <c r="E148" s="38">
        <v>304.68</v>
      </c>
    </row>
    <row r="149" spans="1:4" ht="23.25">
      <c r="A149" s="206">
        <v>23250</v>
      </c>
      <c r="B149" s="36">
        <v>37860</v>
      </c>
      <c r="C149"/>
      <c r="D149" s="37">
        <v>304.68</v>
      </c>
    </row>
    <row r="150" spans="1:4" ht="23.25">
      <c r="A150" s="206">
        <v>23251</v>
      </c>
      <c r="B150" s="36">
        <v>37861</v>
      </c>
      <c r="C150"/>
      <c r="D150" s="37">
        <v>304.67</v>
      </c>
    </row>
    <row r="151" spans="1:4" ht="23.25">
      <c r="A151" s="206">
        <v>23252</v>
      </c>
      <c r="B151" s="36">
        <v>37862</v>
      </c>
      <c r="C151"/>
      <c r="D151" s="37">
        <v>304.68</v>
      </c>
    </row>
    <row r="152" spans="1:4" ht="23.25">
      <c r="A152" s="206">
        <v>23253</v>
      </c>
      <c r="B152" s="36">
        <v>37863</v>
      </c>
      <c r="C152"/>
      <c r="D152" s="37">
        <v>304.71</v>
      </c>
    </row>
    <row r="153" spans="1:4" ht="23.25">
      <c r="A153" s="206">
        <v>23254</v>
      </c>
      <c r="B153" s="36">
        <v>37864</v>
      </c>
      <c r="C153"/>
      <c r="D153" s="37">
        <v>304.69</v>
      </c>
    </row>
    <row r="154" spans="1:4" ht="23.25">
      <c r="A154" s="206">
        <v>23255</v>
      </c>
      <c r="B154" s="36">
        <v>37865</v>
      </c>
      <c r="C154"/>
      <c r="D154" s="37">
        <v>304.9</v>
      </c>
    </row>
    <row r="155" spans="1:4" ht="23.25">
      <c r="A155" s="206">
        <v>23256</v>
      </c>
      <c r="B155" s="36">
        <v>37866</v>
      </c>
      <c r="C155"/>
      <c r="D155" s="37">
        <v>304.9</v>
      </c>
    </row>
    <row r="156" spans="1:4" ht="23.25">
      <c r="A156" s="206">
        <v>23257</v>
      </c>
      <c r="B156" s="36">
        <v>37867</v>
      </c>
      <c r="C156"/>
      <c r="D156" s="37">
        <v>304.7</v>
      </c>
    </row>
    <row r="157" spans="1:4" ht="23.25">
      <c r="A157" s="206">
        <v>23258</v>
      </c>
      <c r="B157" s="36">
        <v>37868</v>
      </c>
      <c r="C157"/>
      <c r="D157" s="37">
        <v>304.65</v>
      </c>
    </row>
    <row r="158" spans="1:4" ht="23.25">
      <c r="A158" s="206">
        <v>23259</v>
      </c>
      <c r="B158" s="36">
        <v>37869</v>
      </c>
      <c r="C158"/>
      <c r="D158" s="37">
        <v>304.63</v>
      </c>
    </row>
    <row r="159" spans="1:4" ht="23.25">
      <c r="A159" s="206">
        <v>23260</v>
      </c>
      <c r="B159" s="36">
        <v>37870</v>
      </c>
      <c r="C159"/>
      <c r="D159" s="37">
        <v>304.62</v>
      </c>
    </row>
    <row r="160" spans="1:4" ht="23.25">
      <c r="A160" s="206">
        <v>23261</v>
      </c>
      <c r="B160" s="36">
        <v>37871</v>
      </c>
      <c r="C160"/>
      <c r="D160" s="37">
        <v>304.65</v>
      </c>
    </row>
    <row r="161" spans="1:5" ht="23.25">
      <c r="A161" s="206">
        <v>23262</v>
      </c>
      <c r="B161" s="36">
        <v>37872</v>
      </c>
      <c r="C161"/>
      <c r="D161" s="37">
        <v>304.67</v>
      </c>
      <c r="E161" s="44">
        <v>304.65</v>
      </c>
    </row>
    <row r="162" spans="1:5" ht="23.25">
      <c r="A162" s="206">
        <v>23263</v>
      </c>
      <c r="B162" s="36">
        <v>37873</v>
      </c>
      <c r="C162"/>
      <c r="D162" s="37">
        <v>304.98</v>
      </c>
      <c r="E162" s="48"/>
    </row>
    <row r="163" spans="1:4" ht="23.25">
      <c r="A163" s="206">
        <v>23264</v>
      </c>
      <c r="B163" s="36">
        <v>37874</v>
      </c>
      <c r="C163"/>
      <c r="D163" s="37">
        <v>304.78</v>
      </c>
    </row>
    <row r="164" spans="1:4" ht="23.25">
      <c r="A164" s="206">
        <v>23265</v>
      </c>
      <c r="B164" s="36">
        <v>37875</v>
      </c>
      <c r="C164"/>
      <c r="D164" s="37">
        <v>304.71</v>
      </c>
    </row>
    <row r="165" spans="1:4" ht="23.25">
      <c r="A165" s="206">
        <v>23266</v>
      </c>
      <c r="B165" s="36">
        <v>37876</v>
      </c>
      <c r="C165"/>
      <c r="D165" s="37">
        <v>304.69</v>
      </c>
    </row>
    <row r="166" spans="1:4" ht="23.25">
      <c r="A166" s="206">
        <v>23267</v>
      </c>
      <c r="B166" s="36">
        <v>37877</v>
      </c>
      <c r="C166"/>
      <c r="D166" s="37">
        <v>304.68</v>
      </c>
    </row>
    <row r="167" spans="1:5" ht="23.25">
      <c r="A167" s="206">
        <v>23268</v>
      </c>
      <c r="B167" s="36">
        <v>37878</v>
      </c>
      <c r="C167"/>
      <c r="D167" s="37">
        <v>304.76</v>
      </c>
      <c r="E167" s="38">
        <v>304.73</v>
      </c>
    </row>
    <row r="168" spans="1:4" ht="23.25">
      <c r="A168" s="206">
        <v>23269</v>
      </c>
      <c r="B168" s="36">
        <v>37879</v>
      </c>
      <c r="C168"/>
      <c r="D168" s="37">
        <v>304.71</v>
      </c>
    </row>
    <row r="169" spans="1:4" ht="23.25">
      <c r="A169" s="206">
        <v>23270</v>
      </c>
      <c r="B169" s="36">
        <v>37880</v>
      </c>
      <c r="C169"/>
      <c r="D169" s="37">
        <v>304.67</v>
      </c>
    </row>
    <row r="170" spans="1:4" ht="23.25">
      <c r="A170" s="206">
        <v>23271</v>
      </c>
      <c r="B170" s="36">
        <v>37881</v>
      </c>
      <c r="C170"/>
      <c r="D170" s="37">
        <v>304.63</v>
      </c>
    </row>
    <row r="171" spans="1:4" ht="23.25">
      <c r="A171" s="206">
        <v>23272</v>
      </c>
      <c r="B171" s="36">
        <v>37882</v>
      </c>
      <c r="C171"/>
      <c r="D171" s="37">
        <v>304.78</v>
      </c>
    </row>
    <row r="172" spans="1:4" ht="23.25">
      <c r="A172" s="206">
        <v>23273</v>
      </c>
      <c r="B172" s="36">
        <v>37883</v>
      </c>
      <c r="C172"/>
      <c r="D172" s="37">
        <v>304.61</v>
      </c>
    </row>
    <row r="173" spans="1:4" ht="23.25">
      <c r="A173" s="206">
        <v>23274</v>
      </c>
      <c r="B173" s="36">
        <v>37884</v>
      </c>
      <c r="C173"/>
      <c r="D173" s="37">
        <v>304.66</v>
      </c>
    </row>
    <row r="174" spans="1:4" ht="23.25">
      <c r="A174" s="206">
        <v>23275</v>
      </c>
      <c r="B174" s="36">
        <v>37885</v>
      </c>
      <c r="C174"/>
      <c r="D174" s="37">
        <v>304.66</v>
      </c>
    </row>
    <row r="175" spans="1:5" ht="23.25">
      <c r="A175" s="206">
        <v>23276</v>
      </c>
      <c r="B175" s="36">
        <v>37886</v>
      </c>
      <c r="C175"/>
      <c r="D175" s="37">
        <v>304.67</v>
      </c>
      <c r="E175" s="38">
        <v>304.67</v>
      </c>
    </row>
    <row r="176" spans="1:5" ht="23.25">
      <c r="A176" s="206">
        <v>23277</v>
      </c>
      <c r="B176" s="36">
        <v>37887</v>
      </c>
      <c r="C176"/>
      <c r="D176" s="37">
        <v>304.68</v>
      </c>
      <c r="E176" s="47"/>
    </row>
    <row r="177" spans="1:4" ht="23.25">
      <c r="A177" s="206">
        <v>23278</v>
      </c>
      <c r="B177" s="36">
        <v>37888</v>
      </c>
      <c r="C177"/>
      <c r="D177" s="37">
        <v>304.68</v>
      </c>
    </row>
    <row r="178" spans="1:4" ht="23.25">
      <c r="A178" s="206">
        <v>23279</v>
      </c>
      <c r="B178" s="36">
        <v>37889</v>
      </c>
      <c r="C178"/>
      <c r="D178" s="37">
        <v>304.87</v>
      </c>
    </row>
    <row r="179" spans="1:4" ht="23.25">
      <c r="A179" s="206">
        <v>23280</v>
      </c>
      <c r="B179" s="36">
        <v>37890</v>
      </c>
      <c r="C179"/>
      <c r="D179" s="37">
        <v>304.7</v>
      </c>
    </row>
    <row r="180" spans="1:5" ht="23.25">
      <c r="A180" s="206">
        <v>23281</v>
      </c>
      <c r="B180" s="36">
        <v>37891</v>
      </c>
      <c r="C180"/>
      <c r="D180" s="37">
        <v>304.69</v>
      </c>
      <c r="E180" s="44"/>
    </row>
    <row r="181" spans="1:4" ht="23.25">
      <c r="A181" s="206">
        <v>23282</v>
      </c>
      <c r="B181" s="36">
        <v>37892</v>
      </c>
      <c r="C181"/>
      <c r="D181" s="37">
        <v>304.7</v>
      </c>
    </row>
    <row r="182" spans="1:4" ht="23.25">
      <c r="A182" s="206">
        <v>23283</v>
      </c>
      <c r="B182" s="36">
        <v>37893</v>
      </c>
      <c r="C182"/>
      <c r="D182" s="37">
        <v>304.7</v>
      </c>
    </row>
    <row r="183" spans="1:4" ht="23.25">
      <c r="A183" s="206">
        <v>23284</v>
      </c>
      <c r="B183" s="36">
        <v>37894</v>
      </c>
      <c r="C183"/>
      <c r="D183" s="37">
        <v>304.69</v>
      </c>
    </row>
    <row r="184" spans="1:4" ht="23.25">
      <c r="A184" s="206">
        <v>23285</v>
      </c>
      <c r="B184" s="36">
        <v>37895</v>
      </c>
      <c r="C184"/>
      <c r="D184" s="37">
        <v>304.68</v>
      </c>
    </row>
    <row r="185" spans="1:4" ht="23.25">
      <c r="A185" s="206">
        <v>23286</v>
      </c>
      <c r="B185" s="36">
        <v>37896</v>
      </c>
      <c r="C185"/>
      <c r="D185" s="37">
        <v>304.83</v>
      </c>
    </row>
    <row r="186" spans="1:4" ht="23.25">
      <c r="A186" s="206">
        <v>23287</v>
      </c>
      <c r="B186" s="36">
        <v>37897</v>
      </c>
      <c r="C186"/>
      <c r="D186" s="37">
        <v>304.7</v>
      </c>
    </row>
    <row r="187" spans="1:4" ht="23.25">
      <c r="A187" s="206">
        <v>23288</v>
      </c>
      <c r="B187" s="36">
        <v>37898</v>
      </c>
      <c r="C187"/>
      <c r="D187" s="37">
        <v>304.76</v>
      </c>
    </row>
    <row r="188" spans="1:5" ht="23.25">
      <c r="A188" s="206">
        <v>23289</v>
      </c>
      <c r="B188" s="36">
        <v>37899</v>
      </c>
      <c r="C188"/>
      <c r="D188" s="37">
        <v>304.79</v>
      </c>
      <c r="E188" s="38">
        <v>304.76</v>
      </c>
    </row>
    <row r="189" spans="1:4" ht="23.25">
      <c r="A189" s="206">
        <v>23290</v>
      </c>
      <c r="B189" s="36">
        <v>37900</v>
      </c>
      <c r="C189"/>
      <c r="D189" s="37">
        <v>304.76</v>
      </c>
    </row>
    <row r="190" spans="1:4" ht="23.25">
      <c r="A190" s="206">
        <v>23291</v>
      </c>
      <c r="B190" s="36">
        <v>37901</v>
      </c>
      <c r="C190"/>
      <c r="D190" s="37">
        <v>304.73</v>
      </c>
    </row>
    <row r="191" spans="1:4" ht="23.25">
      <c r="A191" s="206">
        <v>23292</v>
      </c>
      <c r="B191" s="36">
        <v>37902</v>
      </c>
      <c r="C191"/>
      <c r="D191" s="37">
        <v>304.71</v>
      </c>
    </row>
    <row r="192" spans="1:4" ht="23.25">
      <c r="A192" s="206">
        <v>23293</v>
      </c>
      <c r="B192" s="36">
        <v>37903</v>
      </c>
      <c r="C192"/>
      <c r="D192" s="37">
        <v>304.9</v>
      </c>
    </row>
    <row r="193" spans="1:4" ht="23.25">
      <c r="A193" s="206">
        <v>23294</v>
      </c>
      <c r="B193" s="36">
        <v>37904</v>
      </c>
      <c r="C193"/>
      <c r="D193" s="37">
        <v>304.7</v>
      </c>
    </row>
    <row r="194" spans="1:4" ht="23.25">
      <c r="A194" s="206">
        <v>23295</v>
      </c>
      <c r="B194" s="36">
        <v>37905</v>
      </c>
      <c r="C194"/>
      <c r="D194" s="37">
        <v>304.69</v>
      </c>
    </row>
    <row r="195" spans="1:4" ht="23.25">
      <c r="A195" s="206">
        <v>23296</v>
      </c>
      <c r="B195" s="36">
        <v>37906</v>
      </c>
      <c r="C195"/>
      <c r="D195" s="37">
        <v>304.67</v>
      </c>
    </row>
    <row r="196" spans="1:4" ht="23.25">
      <c r="A196" s="206">
        <v>23297</v>
      </c>
      <c r="B196" s="36">
        <v>37907</v>
      </c>
      <c r="C196"/>
      <c r="D196" s="37">
        <v>304.67</v>
      </c>
    </row>
    <row r="197" spans="1:4" ht="23.25">
      <c r="A197" s="206">
        <v>23298</v>
      </c>
      <c r="B197" s="36">
        <v>37908</v>
      </c>
      <c r="C197"/>
      <c r="D197" s="37">
        <v>304.68</v>
      </c>
    </row>
    <row r="198" spans="1:5" ht="23.25">
      <c r="A198" s="206">
        <v>23299</v>
      </c>
      <c r="B198" s="36">
        <v>37909</v>
      </c>
      <c r="C198"/>
      <c r="D198" s="37">
        <v>304.68</v>
      </c>
      <c r="E198" s="38">
        <v>304.67</v>
      </c>
    </row>
    <row r="199" spans="1:4" ht="23.25">
      <c r="A199" s="206">
        <v>23300</v>
      </c>
      <c r="B199" s="36">
        <v>37910</v>
      </c>
      <c r="C199"/>
      <c r="D199" s="37">
        <v>304.67</v>
      </c>
    </row>
    <row r="200" spans="1:4" ht="23.25">
      <c r="A200" s="206">
        <v>23301</v>
      </c>
      <c r="B200" s="36">
        <v>37911</v>
      </c>
      <c r="C200"/>
      <c r="D200" s="37">
        <v>304.68</v>
      </c>
    </row>
    <row r="201" spans="1:4" ht="23.25">
      <c r="A201" s="206">
        <v>23302</v>
      </c>
      <c r="B201" s="36">
        <v>37912</v>
      </c>
      <c r="C201"/>
      <c r="D201" s="37">
        <v>304.79</v>
      </c>
    </row>
    <row r="202" spans="1:4" ht="23.25">
      <c r="A202" s="206">
        <v>23303</v>
      </c>
      <c r="B202" s="36">
        <v>37913</v>
      </c>
      <c r="C202"/>
      <c r="D202" s="37">
        <v>304.8</v>
      </c>
    </row>
    <row r="203" spans="1:5" ht="23.25">
      <c r="A203" s="206">
        <v>23304</v>
      </c>
      <c r="B203" s="36">
        <v>37914</v>
      </c>
      <c r="C203"/>
      <c r="D203" s="37">
        <v>304.78</v>
      </c>
      <c r="E203" s="38">
        <v>304.78</v>
      </c>
    </row>
    <row r="204" spans="1:5" ht="23.25">
      <c r="A204" s="206">
        <v>23305</v>
      </c>
      <c r="B204" s="36">
        <v>37915</v>
      </c>
      <c r="C204"/>
      <c r="D204" s="37">
        <v>304.77</v>
      </c>
      <c r="E204" s="44"/>
    </row>
    <row r="205" spans="1:4" ht="23.25">
      <c r="A205" s="206">
        <v>23306</v>
      </c>
      <c r="B205" s="36">
        <v>37916</v>
      </c>
      <c r="C205"/>
      <c r="D205" s="37">
        <v>304.7</v>
      </c>
    </row>
    <row r="206" spans="1:4" ht="23.25">
      <c r="A206" s="206">
        <v>23307</v>
      </c>
      <c r="B206" s="36">
        <v>37917</v>
      </c>
      <c r="C206"/>
      <c r="D206" s="37">
        <v>304.92</v>
      </c>
    </row>
    <row r="207" spans="1:4" ht="23.25">
      <c r="A207" s="206">
        <v>23308</v>
      </c>
      <c r="B207" s="36">
        <v>37918</v>
      </c>
      <c r="C207"/>
      <c r="D207" s="37">
        <v>304.69</v>
      </c>
    </row>
    <row r="208" spans="1:4" ht="23.25">
      <c r="A208" s="206">
        <v>23309</v>
      </c>
      <c r="B208" s="36">
        <v>37919</v>
      </c>
      <c r="C208"/>
      <c r="D208" s="37">
        <v>304.69</v>
      </c>
    </row>
    <row r="209" spans="1:4" ht="23.25">
      <c r="A209" s="206">
        <v>23310</v>
      </c>
      <c r="B209" s="36">
        <v>37920</v>
      </c>
      <c r="C209"/>
      <c r="D209" s="37">
        <v>304.69</v>
      </c>
    </row>
    <row r="210" spans="1:4" ht="23.25">
      <c r="A210" s="206">
        <v>23311</v>
      </c>
      <c r="B210" s="36">
        <v>37921</v>
      </c>
      <c r="C210"/>
      <c r="D210" s="51">
        <v>304.72</v>
      </c>
    </row>
    <row r="211" spans="1:4" ht="23.25">
      <c r="A211" s="206">
        <v>23312</v>
      </c>
      <c r="B211" s="36">
        <v>37922</v>
      </c>
      <c r="C211"/>
      <c r="D211" s="51">
        <v>304.72</v>
      </c>
    </row>
    <row r="212" spans="1:5" ht="23.25">
      <c r="A212" s="206">
        <v>23313</v>
      </c>
      <c r="B212" s="36">
        <v>37923</v>
      </c>
      <c r="C212"/>
      <c r="D212" s="37">
        <v>304.72</v>
      </c>
      <c r="E212" s="44"/>
    </row>
    <row r="213" spans="1:4" ht="23.25">
      <c r="A213" s="206">
        <v>23314</v>
      </c>
      <c r="B213" s="36">
        <v>37924</v>
      </c>
      <c r="C213"/>
      <c r="D213" s="37">
        <v>304.94</v>
      </c>
    </row>
    <row r="214" spans="1:4" ht="23.25">
      <c r="A214" s="206">
        <v>23315</v>
      </c>
      <c r="B214" s="36">
        <v>37925</v>
      </c>
      <c r="C214"/>
      <c r="D214" s="37">
        <v>305.34</v>
      </c>
    </row>
    <row r="215" spans="1:4" ht="23.25">
      <c r="A215" s="206">
        <v>23316</v>
      </c>
      <c r="B215" s="36">
        <v>37926</v>
      </c>
      <c r="C215"/>
      <c r="D215" s="148">
        <v>304.9</v>
      </c>
    </row>
    <row r="216" spans="1:4" ht="23.25">
      <c r="A216" s="206">
        <v>23317</v>
      </c>
      <c r="B216" s="36">
        <v>37927</v>
      </c>
      <c r="C216"/>
      <c r="D216" s="148">
        <v>304.9</v>
      </c>
    </row>
    <row r="217" spans="1:5" ht="23.25">
      <c r="A217" s="206">
        <v>23318</v>
      </c>
      <c r="B217" s="36">
        <v>37928</v>
      </c>
      <c r="C217"/>
      <c r="D217" s="148">
        <v>304.7</v>
      </c>
      <c r="E217" s="38">
        <v>305.29</v>
      </c>
    </row>
    <row r="218" spans="1:4" ht="23.25">
      <c r="A218" s="206">
        <v>23319</v>
      </c>
      <c r="B218" s="36">
        <v>37929</v>
      </c>
      <c r="C218"/>
      <c r="D218" s="148">
        <v>304.65</v>
      </c>
    </row>
    <row r="219" spans="1:4" ht="23.25">
      <c r="A219" s="206">
        <v>23320</v>
      </c>
      <c r="B219" s="36">
        <v>37930</v>
      </c>
      <c r="C219"/>
      <c r="D219" s="148">
        <v>304.63</v>
      </c>
    </row>
    <row r="220" spans="1:4" ht="23.25">
      <c r="A220" s="206">
        <v>23321</v>
      </c>
      <c r="B220" s="36">
        <v>37931</v>
      </c>
      <c r="C220"/>
      <c r="D220" s="148">
        <v>304.62</v>
      </c>
    </row>
    <row r="221" spans="1:4" ht="23.25">
      <c r="A221" s="206">
        <v>23322</v>
      </c>
      <c r="B221" s="36">
        <v>37932</v>
      </c>
      <c r="C221"/>
      <c r="D221" s="148">
        <v>304.65</v>
      </c>
    </row>
    <row r="222" spans="1:4" ht="23.25">
      <c r="A222" s="206">
        <v>23323</v>
      </c>
      <c r="B222" s="36">
        <v>37933</v>
      </c>
      <c r="C222"/>
      <c r="D222" s="148">
        <v>304.67</v>
      </c>
    </row>
    <row r="223" spans="1:4" ht="23.25">
      <c r="A223" s="206">
        <v>23324</v>
      </c>
      <c r="B223" s="36">
        <v>37934</v>
      </c>
      <c r="C223"/>
      <c r="D223" s="148">
        <v>304.98</v>
      </c>
    </row>
    <row r="224" spans="1:4" ht="23.25">
      <c r="A224" s="206">
        <v>23325</v>
      </c>
      <c r="B224" s="36">
        <v>37935</v>
      </c>
      <c r="C224"/>
      <c r="D224" s="148">
        <v>304.78</v>
      </c>
    </row>
    <row r="225" spans="1:5" ht="23.25">
      <c r="A225" s="206">
        <v>23326</v>
      </c>
      <c r="B225" s="36">
        <v>37936</v>
      </c>
      <c r="C225"/>
      <c r="D225" s="148">
        <v>304.71</v>
      </c>
      <c r="E225" s="38">
        <v>304.75</v>
      </c>
    </row>
    <row r="226" spans="1:4" ht="23.25">
      <c r="A226" s="206">
        <v>23327</v>
      </c>
      <c r="B226" s="36">
        <v>37937</v>
      </c>
      <c r="C226"/>
      <c r="D226" s="148">
        <v>304.69</v>
      </c>
    </row>
    <row r="227" spans="1:4" ht="23.25">
      <c r="A227" s="206">
        <v>23328</v>
      </c>
      <c r="B227" s="36">
        <v>37938</v>
      </c>
      <c r="C227"/>
      <c r="D227" s="148">
        <v>304.68</v>
      </c>
    </row>
    <row r="228" spans="1:4" ht="23.25">
      <c r="A228" s="206">
        <v>23329</v>
      </c>
      <c r="B228" s="36">
        <v>37939</v>
      </c>
      <c r="C228"/>
      <c r="D228" s="148">
        <v>304.76</v>
      </c>
    </row>
    <row r="229" spans="1:4" ht="23.25">
      <c r="A229" s="206">
        <v>23330</v>
      </c>
      <c r="B229" s="36">
        <v>37940</v>
      </c>
      <c r="C229"/>
      <c r="D229" s="148">
        <v>304.71</v>
      </c>
    </row>
    <row r="230" spans="1:4" ht="23.25">
      <c r="A230" s="206">
        <v>23331</v>
      </c>
      <c r="B230" s="36">
        <v>37941</v>
      </c>
      <c r="C230"/>
      <c r="D230" s="148">
        <v>304.67</v>
      </c>
    </row>
    <row r="231" spans="1:4" ht="23.25">
      <c r="A231" s="206">
        <v>23332</v>
      </c>
      <c r="B231" s="36">
        <v>37942</v>
      </c>
      <c r="C231"/>
      <c r="D231" s="148">
        <v>304.63</v>
      </c>
    </row>
    <row r="232" spans="1:5" ht="23.25">
      <c r="A232" s="206">
        <v>23333</v>
      </c>
      <c r="B232" s="36">
        <v>37943</v>
      </c>
      <c r="C232"/>
      <c r="D232" s="148">
        <v>304.78</v>
      </c>
      <c r="E232" s="38">
        <v>304.74</v>
      </c>
    </row>
    <row r="233" spans="1:4" ht="23.25">
      <c r="A233" s="206">
        <v>23334</v>
      </c>
      <c r="B233" s="36">
        <v>37944</v>
      </c>
      <c r="C233"/>
      <c r="D233" s="148">
        <v>304.61</v>
      </c>
    </row>
    <row r="234" spans="1:4" ht="23.25">
      <c r="A234" s="206">
        <v>23335</v>
      </c>
      <c r="B234" s="36">
        <v>37945</v>
      </c>
      <c r="C234"/>
      <c r="D234" s="148">
        <v>304.66</v>
      </c>
    </row>
    <row r="235" spans="1:4" ht="23.25">
      <c r="A235" s="206">
        <v>23336</v>
      </c>
      <c r="B235" s="36">
        <v>37946</v>
      </c>
      <c r="C235"/>
      <c r="D235" s="148">
        <v>304.66</v>
      </c>
    </row>
    <row r="236" spans="1:4" ht="23.25">
      <c r="A236" s="206">
        <v>23337</v>
      </c>
      <c r="B236" s="36">
        <v>37947</v>
      </c>
      <c r="C236"/>
      <c r="D236" s="148">
        <v>304.67</v>
      </c>
    </row>
    <row r="237" spans="1:4" ht="23.25">
      <c r="A237" s="206">
        <v>23338</v>
      </c>
      <c r="B237" s="36">
        <v>37948</v>
      </c>
      <c r="C237"/>
      <c r="D237" s="148">
        <v>304.68</v>
      </c>
    </row>
    <row r="238" spans="1:4" ht="23.25">
      <c r="A238" s="206">
        <v>23339</v>
      </c>
      <c r="B238" s="36">
        <v>37949</v>
      </c>
      <c r="C238"/>
      <c r="D238" s="148">
        <v>304.68</v>
      </c>
    </row>
    <row r="239" spans="1:4" ht="23.25">
      <c r="A239" s="206">
        <v>23340</v>
      </c>
      <c r="B239" s="36">
        <v>37950</v>
      </c>
      <c r="C239"/>
      <c r="D239" s="148">
        <v>304.87</v>
      </c>
    </row>
    <row r="240" spans="1:4" ht="23.25">
      <c r="A240" s="206">
        <v>23341</v>
      </c>
      <c r="B240" s="36">
        <v>37951</v>
      </c>
      <c r="C240"/>
      <c r="D240" s="148">
        <v>304.7</v>
      </c>
    </row>
    <row r="241" spans="1:4" ht="23.25">
      <c r="A241" s="206">
        <v>23342</v>
      </c>
      <c r="B241" s="36">
        <v>37952</v>
      </c>
      <c r="C241"/>
      <c r="D241" s="148">
        <v>304.69</v>
      </c>
    </row>
    <row r="242" spans="1:5" ht="23.25">
      <c r="A242" s="206">
        <v>23343</v>
      </c>
      <c r="B242" s="36">
        <v>37953</v>
      </c>
      <c r="C242"/>
      <c r="D242" s="148">
        <v>304.7</v>
      </c>
      <c r="E242" s="44"/>
    </row>
    <row r="243" spans="1:4" ht="23.25">
      <c r="A243" s="206">
        <v>23344</v>
      </c>
      <c r="B243" s="36">
        <v>37954</v>
      </c>
      <c r="C243"/>
      <c r="D243" s="148">
        <v>304.7</v>
      </c>
    </row>
    <row r="244" spans="1:4" ht="23.25">
      <c r="A244" s="206">
        <v>23345</v>
      </c>
      <c r="B244" s="36">
        <v>37955</v>
      </c>
      <c r="C244"/>
      <c r="D244" s="148">
        <v>304.69</v>
      </c>
    </row>
    <row r="245" spans="1:4" ht="23.25">
      <c r="A245" s="206">
        <v>23346</v>
      </c>
      <c r="B245" s="36">
        <v>37956</v>
      </c>
      <c r="C245"/>
      <c r="D245" s="37">
        <v>305.82</v>
      </c>
    </row>
    <row r="246" spans="1:4" ht="23.25">
      <c r="A246" s="206">
        <v>23347</v>
      </c>
      <c r="B246" s="36">
        <v>37957</v>
      </c>
      <c r="C246"/>
      <c r="D246" s="37">
        <v>305.9</v>
      </c>
    </row>
    <row r="247" spans="1:5" ht="23.25">
      <c r="A247" s="206">
        <v>23348</v>
      </c>
      <c r="B247" s="36">
        <v>37958</v>
      </c>
      <c r="C247"/>
      <c r="D247" s="37">
        <v>305.95</v>
      </c>
      <c r="E247" s="38">
        <v>305.9</v>
      </c>
    </row>
    <row r="248" spans="1:4" ht="23.25">
      <c r="A248" s="206">
        <v>23349</v>
      </c>
      <c r="B248" s="36">
        <v>37959</v>
      </c>
      <c r="C248"/>
      <c r="D248" s="37">
        <v>305.96</v>
      </c>
    </row>
    <row r="249" spans="1:4" ht="23.25">
      <c r="A249" s="206">
        <v>23350</v>
      </c>
      <c r="B249" s="36">
        <v>37960</v>
      </c>
      <c r="C249"/>
      <c r="D249" s="37">
        <v>305.55</v>
      </c>
    </row>
    <row r="250" spans="1:4" ht="23.25">
      <c r="A250" s="206">
        <v>23351</v>
      </c>
      <c r="B250" s="36">
        <v>37961</v>
      </c>
      <c r="C250"/>
      <c r="D250" s="37">
        <v>305.55</v>
      </c>
    </row>
    <row r="251" spans="1:4" ht="23.25">
      <c r="A251" s="206">
        <v>23352</v>
      </c>
      <c r="B251" s="36">
        <v>37962</v>
      </c>
      <c r="C251"/>
      <c r="D251" s="37">
        <v>304.76</v>
      </c>
    </row>
    <row r="252" spans="1:4" ht="23.25">
      <c r="A252" s="206">
        <v>23353</v>
      </c>
      <c r="B252" s="36">
        <v>37963</v>
      </c>
      <c r="C252"/>
      <c r="D252" s="37">
        <v>304.64</v>
      </c>
    </row>
    <row r="253" spans="1:4" ht="23.25">
      <c r="A253" s="206">
        <v>23354</v>
      </c>
      <c r="B253" s="36">
        <v>37964</v>
      </c>
      <c r="C253"/>
      <c r="D253" s="37">
        <v>304.6</v>
      </c>
    </row>
    <row r="254" spans="1:4" ht="23.25">
      <c r="A254" s="206">
        <v>23355</v>
      </c>
      <c r="B254" s="36">
        <v>37965</v>
      </c>
      <c r="C254"/>
      <c r="D254" s="37">
        <v>304.59</v>
      </c>
    </row>
    <row r="255" spans="1:4" ht="23.25">
      <c r="A255" s="206">
        <v>23356</v>
      </c>
      <c r="B255" s="36">
        <v>37966</v>
      </c>
      <c r="C255"/>
      <c r="D255" s="37">
        <v>304.61</v>
      </c>
    </row>
    <row r="256" spans="1:4" ht="23.25">
      <c r="A256" s="206">
        <v>23357</v>
      </c>
      <c r="B256" s="36">
        <v>37967</v>
      </c>
      <c r="C256"/>
      <c r="D256" s="37">
        <v>304.61</v>
      </c>
    </row>
    <row r="257" spans="1:4" ht="23.25">
      <c r="A257" s="206">
        <v>23358</v>
      </c>
      <c r="B257" s="36">
        <v>37968</v>
      </c>
      <c r="C257"/>
      <c r="D257" s="37">
        <v>304.58</v>
      </c>
    </row>
    <row r="258" spans="1:4" ht="23.25">
      <c r="A258" s="206">
        <v>23359</v>
      </c>
      <c r="B258" s="36">
        <v>37969</v>
      </c>
      <c r="C258"/>
      <c r="D258" s="37">
        <v>304.6</v>
      </c>
    </row>
    <row r="259" spans="1:4" ht="23.25">
      <c r="A259" s="206">
        <v>23360</v>
      </c>
      <c r="B259" s="36">
        <v>37970</v>
      </c>
      <c r="C259"/>
      <c r="D259" s="37">
        <v>304.6</v>
      </c>
    </row>
    <row r="260" spans="1:4" ht="23.25">
      <c r="A260" s="206">
        <v>23361</v>
      </c>
      <c r="B260" s="36">
        <v>37971</v>
      </c>
      <c r="C260"/>
      <c r="D260" s="37">
        <v>304.59</v>
      </c>
    </row>
    <row r="261" spans="1:4" ht="23.25">
      <c r="A261" s="206">
        <v>23362</v>
      </c>
      <c r="B261" s="36">
        <v>37972</v>
      </c>
      <c r="C261"/>
      <c r="D261" s="37">
        <v>304.58</v>
      </c>
    </row>
    <row r="262" spans="1:4" ht="23.25">
      <c r="A262" s="206">
        <v>23363</v>
      </c>
      <c r="B262" s="36">
        <v>37973</v>
      </c>
      <c r="C262"/>
      <c r="D262" s="37">
        <v>304.6</v>
      </c>
    </row>
    <row r="263" spans="1:4" ht="23.25">
      <c r="A263" s="206">
        <v>23364</v>
      </c>
      <c r="B263" s="36">
        <v>37974</v>
      </c>
      <c r="C263"/>
      <c r="D263" s="37">
        <v>304.6</v>
      </c>
    </row>
    <row r="264" spans="1:4" ht="23.25">
      <c r="A264" s="206">
        <v>23365</v>
      </c>
      <c r="B264" s="36">
        <v>37975</v>
      </c>
      <c r="C264"/>
      <c r="D264" s="37">
        <v>304.58</v>
      </c>
    </row>
    <row r="265" spans="1:4" ht="23.25">
      <c r="A265" s="206">
        <v>23366</v>
      </c>
      <c r="B265" s="36">
        <v>37976</v>
      </c>
      <c r="C265"/>
      <c r="D265" s="37">
        <v>304.55</v>
      </c>
    </row>
    <row r="266" spans="1:4" ht="23.25">
      <c r="A266" s="206">
        <v>23367</v>
      </c>
      <c r="B266" s="36">
        <v>37977</v>
      </c>
      <c r="C266"/>
      <c r="D266" s="37">
        <v>304.54</v>
      </c>
    </row>
    <row r="267" spans="1:4" ht="23.25">
      <c r="A267" s="206">
        <v>23368</v>
      </c>
      <c r="B267" s="36">
        <v>37978</v>
      </c>
      <c r="C267"/>
      <c r="D267" s="37">
        <v>304.93</v>
      </c>
    </row>
    <row r="268" spans="1:4" ht="23.25">
      <c r="A268" s="206">
        <v>23369</v>
      </c>
      <c r="B268" s="36">
        <v>37979</v>
      </c>
      <c r="C268"/>
      <c r="D268" s="37">
        <v>304.95</v>
      </c>
    </row>
    <row r="269" spans="1:4" ht="23.25">
      <c r="A269" s="206">
        <v>23370</v>
      </c>
      <c r="B269" s="36">
        <v>37980</v>
      </c>
      <c r="C269"/>
      <c r="D269" s="37">
        <v>305.48</v>
      </c>
    </row>
    <row r="270" spans="1:4" ht="23.25">
      <c r="A270" s="206">
        <v>23371</v>
      </c>
      <c r="B270" s="36">
        <v>37981</v>
      </c>
      <c r="C270"/>
      <c r="D270" s="37">
        <v>305.5</v>
      </c>
    </row>
    <row r="271" spans="1:4" ht="23.25">
      <c r="A271" s="206">
        <v>23372</v>
      </c>
      <c r="B271" s="36">
        <v>37982</v>
      </c>
      <c r="C271"/>
      <c r="D271" s="37">
        <v>305.31</v>
      </c>
    </row>
    <row r="272" spans="1:4" ht="23.25">
      <c r="A272" s="206">
        <v>23373</v>
      </c>
      <c r="B272" s="36">
        <v>37983</v>
      </c>
      <c r="C272"/>
      <c r="D272" s="37">
        <v>304.65</v>
      </c>
    </row>
    <row r="273" spans="1:4" ht="23.25">
      <c r="A273" s="206">
        <v>23374</v>
      </c>
      <c r="B273" s="36">
        <v>37984</v>
      </c>
      <c r="C273"/>
      <c r="D273" s="37">
        <v>304.61</v>
      </c>
    </row>
    <row r="274" spans="1:4" ht="23.25">
      <c r="A274" s="206">
        <v>23375</v>
      </c>
      <c r="B274" s="36">
        <v>37985</v>
      </c>
      <c r="C274"/>
      <c r="D274" s="37">
        <v>304.6</v>
      </c>
    </row>
    <row r="275" spans="1:5" ht="23.25">
      <c r="A275" s="206">
        <v>23376</v>
      </c>
      <c r="B275" s="36">
        <v>37986</v>
      </c>
      <c r="C275"/>
      <c r="D275" s="37">
        <v>304.6</v>
      </c>
      <c r="E275" s="44"/>
    </row>
    <row r="276" spans="1:4" ht="23.25">
      <c r="A276" s="206">
        <v>23377</v>
      </c>
      <c r="B276" s="36">
        <v>37987</v>
      </c>
      <c r="C276"/>
      <c r="D276" s="37">
        <v>304.59</v>
      </c>
    </row>
    <row r="277" spans="1:4" ht="23.25">
      <c r="A277" s="206">
        <v>23378</v>
      </c>
      <c r="B277" s="36">
        <v>37988</v>
      </c>
      <c r="C277"/>
      <c r="D277" s="37">
        <v>304.59</v>
      </c>
    </row>
    <row r="278" spans="1:4" ht="23.25">
      <c r="A278" s="206">
        <v>23379</v>
      </c>
      <c r="B278" s="36">
        <v>37989</v>
      </c>
      <c r="C278"/>
      <c r="D278" s="37">
        <v>304.65</v>
      </c>
    </row>
    <row r="279" spans="1:4" ht="23.25">
      <c r="A279" s="206">
        <v>23380</v>
      </c>
      <c r="B279" s="36">
        <v>37990</v>
      </c>
      <c r="C279"/>
      <c r="D279" s="37">
        <v>304.59</v>
      </c>
    </row>
    <row r="280" spans="1:4" ht="23.25">
      <c r="A280" s="206">
        <v>23381</v>
      </c>
      <c r="B280" s="36">
        <v>37991</v>
      </c>
      <c r="C280"/>
      <c r="D280" s="37">
        <v>304.57</v>
      </c>
    </row>
    <row r="281" spans="1:4" ht="23.25">
      <c r="A281" s="206">
        <v>23382</v>
      </c>
      <c r="B281" s="36">
        <v>37992</v>
      </c>
      <c r="C281"/>
      <c r="D281" s="37">
        <v>304.56</v>
      </c>
    </row>
    <row r="282" spans="1:4" ht="23.25">
      <c r="A282" s="206">
        <v>23383</v>
      </c>
      <c r="B282" s="36">
        <v>37993</v>
      </c>
      <c r="C282"/>
      <c r="D282" s="37">
        <v>304.55</v>
      </c>
    </row>
    <row r="283" spans="1:4" ht="23.25">
      <c r="A283" s="206">
        <v>23384</v>
      </c>
      <c r="B283" s="36">
        <v>37994</v>
      </c>
      <c r="C283"/>
      <c r="D283" s="37">
        <v>304.57</v>
      </c>
    </row>
    <row r="284" spans="1:4" ht="23.25">
      <c r="A284" s="206">
        <v>23385</v>
      </c>
      <c r="B284" s="36">
        <v>37995</v>
      </c>
      <c r="C284"/>
      <c r="D284" s="37">
        <v>304.59</v>
      </c>
    </row>
    <row r="285" spans="1:4" ht="23.25">
      <c r="A285" s="206">
        <v>23386</v>
      </c>
      <c r="B285" s="36">
        <v>37996</v>
      </c>
      <c r="C285"/>
      <c r="D285" s="37">
        <v>304.65</v>
      </c>
    </row>
    <row r="286" spans="1:4" ht="23.25">
      <c r="A286" s="206">
        <v>23387</v>
      </c>
      <c r="B286" s="36">
        <v>37997</v>
      </c>
      <c r="C286"/>
      <c r="D286" s="37">
        <v>304.6</v>
      </c>
    </row>
    <row r="287" spans="1:4" ht="23.25">
      <c r="A287" s="206">
        <v>23388</v>
      </c>
      <c r="B287" s="36">
        <v>37998</v>
      </c>
      <c r="C287"/>
      <c r="D287" s="37">
        <v>304.58</v>
      </c>
    </row>
    <row r="288" spans="1:4" ht="23.25">
      <c r="A288" s="206">
        <v>23389</v>
      </c>
      <c r="B288" s="36">
        <v>37999</v>
      </c>
      <c r="C288"/>
      <c r="D288" s="37">
        <v>304.58</v>
      </c>
    </row>
    <row r="289" spans="1:4" ht="23.25">
      <c r="A289" s="206">
        <v>23390</v>
      </c>
      <c r="B289" s="36">
        <v>38000</v>
      </c>
      <c r="C289"/>
      <c r="D289" s="37">
        <v>304.59</v>
      </c>
    </row>
    <row r="290" spans="1:4" ht="23.25">
      <c r="A290" s="206">
        <v>23391</v>
      </c>
      <c r="B290" s="36">
        <v>38001</v>
      </c>
      <c r="C290"/>
      <c r="D290" s="37">
        <v>304.58</v>
      </c>
    </row>
    <row r="291" spans="1:4" ht="23.25">
      <c r="A291" s="206">
        <v>23392</v>
      </c>
      <c r="B291" s="36">
        <v>38002</v>
      </c>
      <c r="C291"/>
      <c r="D291" s="37">
        <v>304.58</v>
      </c>
    </row>
    <row r="292" spans="1:4" ht="23.25">
      <c r="A292" s="206">
        <v>23393</v>
      </c>
      <c r="B292" s="36">
        <v>38003</v>
      </c>
      <c r="C292"/>
      <c r="D292" s="37">
        <v>304.63</v>
      </c>
    </row>
    <row r="293" spans="1:4" ht="23.25">
      <c r="A293" s="206">
        <v>23394</v>
      </c>
      <c r="B293" s="36">
        <v>38004</v>
      </c>
      <c r="C293"/>
      <c r="D293" s="37">
        <v>304.59</v>
      </c>
    </row>
    <row r="294" spans="1:4" ht="23.25">
      <c r="A294" s="206">
        <v>23395</v>
      </c>
      <c r="B294" s="36">
        <v>38005</v>
      </c>
      <c r="C294"/>
      <c r="D294" s="37">
        <v>304.57</v>
      </c>
    </row>
    <row r="295" spans="1:4" ht="23.25">
      <c r="A295" s="206">
        <v>23396</v>
      </c>
      <c r="B295" s="36">
        <v>38006</v>
      </c>
      <c r="C295"/>
      <c r="D295" s="37">
        <v>304.56</v>
      </c>
    </row>
    <row r="296" spans="1:4" ht="23.25">
      <c r="A296" s="206">
        <v>23397</v>
      </c>
      <c r="B296" s="36">
        <v>38007</v>
      </c>
      <c r="C296"/>
      <c r="D296" s="37">
        <v>304.56</v>
      </c>
    </row>
    <row r="297" spans="1:4" ht="23.25">
      <c r="A297" s="206">
        <v>23398</v>
      </c>
      <c r="B297" s="36">
        <v>38008</v>
      </c>
      <c r="C297"/>
      <c r="D297" s="37">
        <v>304.55</v>
      </c>
    </row>
    <row r="298" spans="1:4" ht="23.25">
      <c r="A298" s="206">
        <v>23399</v>
      </c>
      <c r="B298" s="36">
        <v>38009</v>
      </c>
      <c r="C298"/>
      <c r="D298" s="37">
        <v>304.55</v>
      </c>
    </row>
    <row r="299" spans="1:4" ht="23.25">
      <c r="A299" s="206">
        <v>23400</v>
      </c>
      <c r="B299" s="36">
        <v>38010</v>
      </c>
      <c r="C299"/>
      <c r="D299" s="37">
        <v>304.62</v>
      </c>
    </row>
    <row r="300" spans="1:4" ht="23.25">
      <c r="A300" s="206">
        <v>23401</v>
      </c>
      <c r="B300" s="36">
        <v>38011</v>
      </c>
      <c r="C300"/>
      <c r="D300" s="37">
        <v>304.6</v>
      </c>
    </row>
    <row r="301" spans="1:4" ht="23.25">
      <c r="A301" s="206">
        <v>23402</v>
      </c>
      <c r="B301" s="36">
        <v>38012</v>
      </c>
      <c r="C301"/>
      <c r="D301" s="37">
        <v>304.59</v>
      </c>
    </row>
    <row r="302" spans="1:4" ht="23.25">
      <c r="A302" s="206">
        <v>23403</v>
      </c>
      <c r="B302" s="36">
        <v>38013</v>
      </c>
      <c r="C302"/>
      <c r="D302" s="37">
        <v>304.59</v>
      </c>
    </row>
    <row r="303" spans="1:4" ht="23.25">
      <c r="A303" s="206">
        <v>23404</v>
      </c>
      <c r="B303" s="36">
        <v>38014</v>
      </c>
      <c r="C303"/>
      <c r="D303" s="37">
        <v>304.59</v>
      </c>
    </row>
    <row r="304" spans="1:4" ht="23.25">
      <c r="A304" s="206">
        <v>23405</v>
      </c>
      <c r="B304" s="36">
        <v>38015</v>
      </c>
      <c r="C304"/>
      <c r="D304" s="37">
        <v>304.6</v>
      </c>
    </row>
    <row r="305" spans="1:4" ht="23.25">
      <c r="A305" s="206">
        <v>23406</v>
      </c>
      <c r="B305" s="36">
        <v>38016</v>
      </c>
      <c r="C305"/>
      <c r="D305" s="37">
        <v>304.6</v>
      </c>
    </row>
    <row r="306" spans="1:4" ht="23.25">
      <c r="A306" s="206">
        <v>23407</v>
      </c>
      <c r="B306" s="36">
        <v>38017</v>
      </c>
      <c r="C306"/>
      <c r="D306" s="37">
        <v>304.67</v>
      </c>
    </row>
    <row r="307" spans="1:4" ht="23.25">
      <c r="A307" s="206">
        <v>23408</v>
      </c>
      <c r="B307" s="36">
        <v>38018</v>
      </c>
      <c r="C307"/>
      <c r="D307" s="37">
        <v>304.62</v>
      </c>
    </row>
    <row r="308" spans="1:5" ht="23.25">
      <c r="A308" s="206">
        <v>23409</v>
      </c>
      <c r="B308" s="36">
        <v>38019</v>
      </c>
      <c r="C308"/>
      <c r="D308" s="37">
        <v>304.61</v>
      </c>
      <c r="E308" s="38">
        <v>304.61</v>
      </c>
    </row>
    <row r="309" spans="1:4" ht="23.25">
      <c r="A309" s="206">
        <v>23410</v>
      </c>
      <c r="B309" s="36">
        <v>38020</v>
      </c>
      <c r="C309"/>
      <c r="D309" s="37">
        <v>304.59</v>
      </c>
    </row>
    <row r="310" spans="1:4" ht="23.25">
      <c r="A310" s="206">
        <v>23411</v>
      </c>
      <c r="B310" s="36">
        <v>38021</v>
      </c>
      <c r="C310"/>
      <c r="D310" s="37">
        <v>304.57</v>
      </c>
    </row>
    <row r="311" spans="1:4" ht="23.25">
      <c r="A311" s="206">
        <v>23412</v>
      </c>
      <c r="B311" s="36">
        <v>38022</v>
      </c>
      <c r="C311"/>
      <c r="D311" s="37">
        <v>304.57</v>
      </c>
    </row>
    <row r="312" spans="1:4" ht="23.25">
      <c r="A312" s="206">
        <v>23413</v>
      </c>
      <c r="B312" s="36">
        <v>38023</v>
      </c>
      <c r="C312"/>
      <c r="D312" s="37">
        <v>304.56</v>
      </c>
    </row>
    <row r="313" spans="1:7" ht="23.25">
      <c r="A313" s="206">
        <v>23414</v>
      </c>
      <c r="B313" s="36">
        <v>38024</v>
      </c>
      <c r="C313"/>
      <c r="D313" s="37">
        <v>304.63</v>
      </c>
      <c r="G313" s="39" t="s">
        <v>184</v>
      </c>
    </row>
    <row r="314" spans="1:4" ht="23.25">
      <c r="A314" s="206">
        <v>23415</v>
      </c>
      <c r="B314" s="36">
        <v>38025</v>
      </c>
      <c r="C314"/>
      <c r="D314" s="37">
        <v>304.59</v>
      </c>
    </row>
    <row r="315" spans="1:4" ht="23.25">
      <c r="A315" s="206">
        <v>23416</v>
      </c>
      <c r="B315" s="36">
        <v>38026</v>
      </c>
      <c r="C315"/>
      <c r="D315" s="37">
        <v>304.6</v>
      </c>
    </row>
    <row r="316" spans="1:4" ht="23.25">
      <c r="A316" s="206">
        <v>23417</v>
      </c>
      <c r="B316" s="36">
        <v>38027</v>
      </c>
      <c r="C316"/>
      <c r="D316" s="37">
        <v>304.6</v>
      </c>
    </row>
    <row r="317" spans="1:9" ht="24">
      <c r="A317" s="206">
        <v>23418</v>
      </c>
      <c r="B317" s="36">
        <v>38028</v>
      </c>
      <c r="C317"/>
      <c r="D317" s="37">
        <v>304.61</v>
      </c>
      <c r="I317" s="3"/>
    </row>
    <row r="318" spans="1:9" ht="24">
      <c r="A318" s="206">
        <v>23419</v>
      </c>
      <c r="B318" s="36">
        <v>38029</v>
      </c>
      <c r="C318"/>
      <c r="D318" s="37">
        <v>304.61</v>
      </c>
      <c r="I318" s="3"/>
    </row>
    <row r="319" spans="1:9" ht="24">
      <c r="A319" s="206">
        <v>23420</v>
      </c>
      <c r="B319" s="36">
        <v>38030</v>
      </c>
      <c r="C319"/>
      <c r="D319" s="37">
        <v>304.63</v>
      </c>
      <c r="I319" s="3"/>
    </row>
    <row r="320" spans="1:4" ht="23.25">
      <c r="A320" s="206">
        <v>23421</v>
      </c>
      <c r="B320" s="36">
        <v>38031</v>
      </c>
      <c r="C320"/>
      <c r="D320" s="37">
        <v>304.7</v>
      </c>
    </row>
    <row r="321" spans="1:5" ht="23.25">
      <c r="A321" s="206">
        <v>23422</v>
      </c>
      <c r="B321" s="36">
        <v>38032</v>
      </c>
      <c r="C321"/>
      <c r="D321" s="37">
        <v>304.64</v>
      </c>
      <c r="E321" s="38">
        <v>304.64</v>
      </c>
    </row>
    <row r="322" spans="1:4" ht="23.25">
      <c r="A322" s="206">
        <v>23423</v>
      </c>
      <c r="B322" s="36">
        <v>38033</v>
      </c>
      <c r="C322"/>
      <c r="D322" s="37">
        <v>304.63</v>
      </c>
    </row>
    <row r="323" spans="1:4" ht="23.25">
      <c r="A323" s="206">
        <v>23424</v>
      </c>
      <c r="B323" s="36">
        <v>38034</v>
      </c>
      <c r="C323"/>
      <c r="D323" s="37">
        <v>304.63</v>
      </c>
    </row>
    <row r="324" spans="1:4" ht="23.25">
      <c r="A324" s="206">
        <v>23425</v>
      </c>
      <c r="B324" s="36">
        <v>38035</v>
      </c>
      <c r="C324"/>
      <c r="D324" s="37">
        <v>304.61</v>
      </c>
    </row>
    <row r="325" spans="1:4" ht="23.25">
      <c r="A325" s="206">
        <v>23426</v>
      </c>
      <c r="B325" s="36">
        <v>38036</v>
      </c>
      <c r="C325"/>
      <c r="D325" s="37">
        <v>304.58</v>
      </c>
    </row>
    <row r="326" spans="1:4" ht="23.25">
      <c r="A326" s="206">
        <v>23427</v>
      </c>
      <c r="B326" s="36">
        <v>38037</v>
      </c>
      <c r="C326"/>
      <c r="D326" s="37">
        <v>304.57</v>
      </c>
    </row>
    <row r="327" spans="1:4" ht="23.25">
      <c r="A327" s="206">
        <v>23428</v>
      </c>
      <c r="B327" s="36">
        <v>38038</v>
      </c>
      <c r="C327"/>
      <c r="D327" s="37">
        <v>304.65</v>
      </c>
    </row>
    <row r="328" spans="1:4" ht="23.25">
      <c r="A328" s="206">
        <v>23429</v>
      </c>
      <c r="B328" s="36">
        <v>38039</v>
      </c>
      <c r="C328"/>
      <c r="D328" s="37">
        <v>304.58</v>
      </c>
    </row>
    <row r="329" spans="1:4" ht="23.25">
      <c r="A329" s="206">
        <v>23430</v>
      </c>
      <c r="B329" s="36">
        <v>38040</v>
      </c>
      <c r="C329"/>
      <c r="D329" s="37">
        <v>304.58</v>
      </c>
    </row>
    <row r="330" spans="1:4" ht="23.25">
      <c r="A330" s="206">
        <v>23431</v>
      </c>
      <c r="B330" s="36">
        <v>38041</v>
      </c>
      <c r="C330"/>
      <c r="D330" s="37">
        <v>304.62</v>
      </c>
    </row>
    <row r="331" spans="1:4" ht="23.25">
      <c r="A331" s="206">
        <v>23432</v>
      </c>
      <c r="B331" s="36">
        <v>38042</v>
      </c>
      <c r="C331"/>
      <c r="D331" s="37">
        <v>304.63</v>
      </c>
    </row>
    <row r="332" spans="1:5" ht="23.25">
      <c r="A332" s="206">
        <v>23433</v>
      </c>
      <c r="B332" s="36">
        <v>38043</v>
      </c>
      <c r="C332"/>
      <c r="D332" s="37">
        <v>304.63</v>
      </c>
      <c r="E332" s="44"/>
    </row>
    <row r="333" spans="1:4" ht="23.25">
      <c r="A333" s="206">
        <v>23434</v>
      </c>
      <c r="B333" s="36">
        <v>38044</v>
      </c>
      <c r="C333"/>
      <c r="D333" s="37">
        <v>304.63</v>
      </c>
    </row>
    <row r="334" spans="1:4" ht="23.25">
      <c r="A334" s="206">
        <v>23435</v>
      </c>
      <c r="B334" s="36">
        <v>38045</v>
      </c>
      <c r="C334"/>
      <c r="D334" s="37">
        <v>304.68</v>
      </c>
    </row>
    <row r="335" spans="1:4" ht="23.25">
      <c r="A335" s="206">
        <v>23436</v>
      </c>
      <c r="B335" s="36">
        <v>38046</v>
      </c>
      <c r="C335"/>
      <c r="D335" s="37">
        <v>304.68</v>
      </c>
    </row>
    <row r="336" spans="1:4" ht="23.25">
      <c r="A336" s="206">
        <v>23437</v>
      </c>
      <c r="B336" s="36">
        <v>38047</v>
      </c>
      <c r="C336"/>
      <c r="D336" s="37">
        <v>304.63</v>
      </c>
    </row>
    <row r="337" spans="1:4" ht="23.25">
      <c r="A337" s="206">
        <v>23438</v>
      </c>
      <c r="B337" s="36">
        <v>38048</v>
      </c>
      <c r="C337"/>
      <c r="D337" s="37">
        <v>304.63</v>
      </c>
    </row>
    <row r="338" spans="1:5" ht="23.25">
      <c r="A338" s="206">
        <v>23439</v>
      </c>
      <c r="B338" s="36">
        <v>38049</v>
      </c>
      <c r="C338"/>
      <c r="D338" s="37">
        <v>304.6325</v>
      </c>
      <c r="E338" s="38">
        <v>304.64</v>
      </c>
    </row>
    <row r="339" spans="1:4" ht="23.25">
      <c r="A339" s="206">
        <v>23440</v>
      </c>
      <c r="B339" s="36">
        <v>38050</v>
      </c>
      <c r="C339"/>
      <c r="D339" s="37">
        <v>304.63166666666666</v>
      </c>
    </row>
    <row r="340" spans="1:4" ht="23.25">
      <c r="A340" s="206">
        <v>23441</v>
      </c>
      <c r="B340" s="36">
        <v>38051</v>
      </c>
      <c r="C340"/>
      <c r="D340" s="37">
        <v>304.6041666666667</v>
      </c>
    </row>
    <row r="341" spans="1:4" ht="23.25">
      <c r="A341" s="206">
        <v>23442</v>
      </c>
      <c r="B341" s="36">
        <v>38052</v>
      </c>
      <c r="C341"/>
      <c r="D341" s="37">
        <v>304.57916666666665</v>
      </c>
    </row>
    <row r="342" spans="1:4" ht="23.25">
      <c r="A342" s="206">
        <v>23443</v>
      </c>
      <c r="B342" s="36">
        <v>38053</v>
      </c>
      <c r="C342"/>
      <c r="D342" s="37">
        <v>304.57</v>
      </c>
    </row>
    <row r="343" spans="1:4" ht="23.25">
      <c r="A343" s="206">
        <v>23444</v>
      </c>
      <c r="B343" s="36">
        <v>38054</v>
      </c>
      <c r="C343"/>
      <c r="D343" s="37">
        <v>304.56333333333333</v>
      </c>
    </row>
    <row r="344" spans="1:4" ht="23.25">
      <c r="A344" s="206">
        <v>23445</v>
      </c>
      <c r="B344" s="36">
        <v>38055</v>
      </c>
      <c r="C344"/>
      <c r="D344" s="37">
        <v>304.56</v>
      </c>
    </row>
    <row r="345" spans="1:4" ht="23.25">
      <c r="A345" s="206">
        <v>23446</v>
      </c>
      <c r="B345" s="36">
        <v>38056</v>
      </c>
      <c r="C345"/>
      <c r="D345" s="37">
        <v>304.5783333333333</v>
      </c>
    </row>
    <row r="346" spans="1:4" ht="23.25">
      <c r="A346" s="206">
        <v>23447</v>
      </c>
      <c r="B346" s="36">
        <v>38057</v>
      </c>
      <c r="C346"/>
      <c r="D346" s="37">
        <v>304.63</v>
      </c>
    </row>
    <row r="347" spans="1:4" ht="23.25">
      <c r="A347" s="206">
        <v>23448</v>
      </c>
      <c r="B347" s="36">
        <v>38058</v>
      </c>
      <c r="C347"/>
      <c r="D347" s="37">
        <v>304.6408333333333</v>
      </c>
    </row>
    <row r="348" spans="1:4" ht="23.25">
      <c r="A348" s="206">
        <v>23449</v>
      </c>
      <c r="B348" s="36">
        <v>38059</v>
      </c>
      <c r="C348"/>
      <c r="D348" s="37">
        <v>304.64</v>
      </c>
    </row>
    <row r="349" spans="1:4" ht="23.25">
      <c r="A349" s="206">
        <v>23450</v>
      </c>
      <c r="B349" s="36">
        <v>38060</v>
      </c>
      <c r="C349"/>
      <c r="D349" s="37">
        <v>304.64</v>
      </c>
    </row>
    <row r="350" spans="1:4" ht="23.25">
      <c r="A350" s="206">
        <v>23451</v>
      </c>
      <c r="B350" s="36">
        <v>38061</v>
      </c>
      <c r="C350"/>
      <c r="D350" s="37">
        <v>304.6454166666667</v>
      </c>
    </row>
    <row r="351" spans="1:4" ht="23.25">
      <c r="A351" s="206">
        <v>23452</v>
      </c>
      <c r="B351" s="36">
        <v>38062</v>
      </c>
      <c r="C351"/>
      <c r="D351" s="37">
        <v>304.6454166666667</v>
      </c>
    </row>
    <row r="352" spans="1:4" ht="23.25">
      <c r="A352" s="206">
        <v>23453</v>
      </c>
      <c r="B352" s="36">
        <v>38063</v>
      </c>
      <c r="C352"/>
      <c r="D352" s="37">
        <v>304.69208333333336</v>
      </c>
    </row>
    <row r="353" spans="1:4" ht="23.25">
      <c r="A353" s="206">
        <v>23454</v>
      </c>
      <c r="B353" s="36">
        <v>38064</v>
      </c>
      <c r="C353"/>
      <c r="D353" s="37">
        <v>305.2966666666667</v>
      </c>
    </row>
    <row r="354" spans="1:4" ht="23.25">
      <c r="A354" s="206">
        <v>23455</v>
      </c>
      <c r="B354" s="36">
        <v>38065</v>
      </c>
      <c r="C354"/>
      <c r="D354" s="37">
        <v>304.72</v>
      </c>
    </row>
    <row r="355" spans="1:4" ht="23.25">
      <c r="A355" s="206">
        <v>23456</v>
      </c>
      <c r="B355" s="36">
        <v>38066</v>
      </c>
      <c r="C355"/>
      <c r="D355" s="37">
        <v>304.6725</v>
      </c>
    </row>
    <row r="356" spans="1:4" ht="23.25">
      <c r="A356" s="206">
        <v>23457</v>
      </c>
      <c r="B356" s="36">
        <v>38067</v>
      </c>
      <c r="C356"/>
      <c r="D356" s="37">
        <v>304.655</v>
      </c>
    </row>
    <row r="357" spans="1:5" ht="23.25">
      <c r="A357" s="206">
        <v>23458</v>
      </c>
      <c r="B357" s="36">
        <v>38068</v>
      </c>
      <c r="C357"/>
      <c r="D357" s="37">
        <v>304.65</v>
      </c>
      <c r="E357" s="38">
        <v>304.65</v>
      </c>
    </row>
    <row r="358" spans="1:4" ht="23.25">
      <c r="A358" s="206">
        <v>23459</v>
      </c>
      <c r="B358" s="36">
        <v>38069</v>
      </c>
      <c r="C358"/>
      <c r="D358" s="37">
        <v>304.65</v>
      </c>
    </row>
    <row r="359" spans="1:4" ht="23.25">
      <c r="A359" s="206">
        <v>23460</v>
      </c>
      <c r="B359" s="36">
        <v>38070</v>
      </c>
      <c r="C359"/>
      <c r="D359" s="37">
        <v>304.64958333333334</v>
      </c>
    </row>
    <row r="360" spans="1:4" ht="23.25">
      <c r="A360" s="206">
        <v>23461</v>
      </c>
      <c r="B360" s="36">
        <v>38071</v>
      </c>
      <c r="C360"/>
      <c r="D360" s="37">
        <v>304.6533333333333</v>
      </c>
    </row>
    <row r="361" spans="1:4" ht="23.25">
      <c r="A361" s="206">
        <v>23462</v>
      </c>
      <c r="B361" s="36">
        <v>38072</v>
      </c>
      <c r="C361"/>
      <c r="D361" s="37">
        <v>304.6770833333333</v>
      </c>
    </row>
    <row r="362" spans="1:4" ht="23.25">
      <c r="A362" s="206">
        <v>23463</v>
      </c>
      <c r="B362" s="36">
        <v>38073</v>
      </c>
      <c r="C362"/>
      <c r="D362" s="37">
        <v>304.68</v>
      </c>
    </row>
    <row r="363" spans="1:4" ht="23.25">
      <c r="A363" s="206">
        <v>23464</v>
      </c>
      <c r="B363" s="36">
        <v>38074</v>
      </c>
      <c r="C363"/>
      <c r="D363" s="37">
        <v>304.68416666666667</v>
      </c>
    </row>
    <row r="364" spans="1:4" ht="23.25">
      <c r="A364" s="206">
        <v>23465</v>
      </c>
      <c r="B364" s="36">
        <v>38075</v>
      </c>
      <c r="C364"/>
      <c r="D364" s="37">
        <v>304.69</v>
      </c>
    </row>
    <row r="365" spans="1:4" ht="23.25">
      <c r="A365" s="206">
        <v>23466</v>
      </c>
      <c r="B365" s="36">
        <v>38076</v>
      </c>
      <c r="C365"/>
      <c r="D365" s="37">
        <v>304.74041666666665</v>
      </c>
    </row>
    <row r="366" spans="1:4" ht="23.25">
      <c r="A366" s="206">
        <v>23467</v>
      </c>
      <c r="B366" s="36">
        <v>38077</v>
      </c>
      <c r="C366"/>
      <c r="D366" s="37">
        <v>304.7</v>
      </c>
    </row>
    <row r="367" ht="21">
      <c r="E367" s="39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2021-05-25T09:39:17Z</cp:lastPrinted>
  <dcterms:created xsi:type="dcterms:W3CDTF">1980-01-04T06:00:26Z</dcterms:created>
  <dcterms:modified xsi:type="dcterms:W3CDTF">2021-07-14T04:20:13Z</dcterms:modified>
  <cp:category/>
  <cp:version/>
  <cp:contentType/>
  <cp:contentStatus/>
</cp:coreProperties>
</file>